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laneamiento\Dropbox\PLANEAMIENTO\FORMATOS POA - 2017\"/>
    </mc:Choice>
  </mc:AlternateContent>
  <bookViews>
    <workbookView xWindow="0" yWindow="180" windowWidth="12000" windowHeight="5445" tabRatio="835" firstSheet="1" activeTab="2"/>
  </bookViews>
  <sheets>
    <sheet name="EVALUACIÓN INDICADORES.-VINCULA" sheetId="11" r:id="rId1"/>
    <sheet name="MATRIZ EVALUACIÓN" sheetId="10" r:id="rId2"/>
    <sheet name="POA 2016.REESTRUCTURACIÓN.UA" sheetId="4" r:id="rId3"/>
    <sheet name="RESUMEN POA 2016" sheetId="7" r:id="rId4"/>
    <sheet name="Hoja1" sheetId="9" r:id="rId5"/>
  </sheets>
  <externalReferences>
    <externalReference r:id="rId6"/>
  </externalReferences>
  <definedNames>
    <definedName name="_xlnm._FilterDatabase" localSheetId="2" hidden="1">'POA 2016.REESTRUCTURACIÓN.UA'!$A$15:$R$84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7" i="11" l="1"/>
  <c r="L17" i="11"/>
  <c r="M16" i="11"/>
  <c r="L16" i="11"/>
  <c r="M15" i="11"/>
  <c r="L15" i="11"/>
  <c r="M14" i="11"/>
  <c r="L14" i="11"/>
  <c r="M13" i="11"/>
  <c r="L13" i="11"/>
  <c r="M20" i="10"/>
  <c r="L20" i="10"/>
  <c r="M19" i="10"/>
  <c r="L19" i="10"/>
  <c r="M18" i="10"/>
  <c r="L18" i="10"/>
  <c r="M17" i="10"/>
  <c r="L17" i="10"/>
  <c r="L21" i="10" l="1"/>
  <c r="M21" i="10"/>
  <c r="D113" i="7"/>
  <c r="D108" i="7"/>
  <c r="D105" i="7"/>
  <c r="D97" i="7"/>
  <c r="D79" i="7"/>
  <c r="D72" i="7"/>
  <c r="D60" i="7"/>
  <c r="D48" i="7"/>
  <c r="D19" i="7"/>
  <c r="D17" i="7"/>
  <c r="D13" i="7"/>
  <c r="D109" i="7" l="1"/>
  <c r="D114" i="7"/>
  <c r="D136" i="7" s="1"/>
  <c r="D137" i="7" s="1"/>
  <c r="D65" i="7"/>
  <c r="D63" i="7"/>
  <c r="D51" i="7"/>
  <c r="D57" i="7" s="1"/>
  <c r="D61" i="7" s="1"/>
  <c r="D28" i="7"/>
  <c r="D24" i="7"/>
  <c r="D20" i="7"/>
  <c r="D67" i="7" l="1"/>
  <c r="D73" i="7" s="1"/>
  <c r="D36" i="7"/>
  <c r="D39" i="7" s="1"/>
  <c r="D49" i="7" s="1"/>
  <c r="D139" i="7" l="1"/>
</calcChain>
</file>

<file path=xl/sharedStrings.xml><?xml version="1.0" encoding="utf-8"?>
<sst xmlns="http://schemas.openxmlformats.org/spreadsheetml/2006/main" count="603" uniqueCount="501">
  <si>
    <t xml:space="preserve">    UNIVERSIDAD LAICA ELOY ALFARO DE MANABÍ</t>
  </si>
  <si>
    <t>DEPARTAMENTO DE PLANEAMIENTO</t>
  </si>
  <si>
    <t>Creada Ley Nº 10Reg. Of. 313 Noviembre 13 de 1985</t>
  </si>
  <si>
    <t>Macroprocesos  Modelo de Gestión Universidad de Excelencia</t>
  </si>
  <si>
    <t>RESUMEN DEL PLAN OPERATIVO ANUAL 2016</t>
  </si>
  <si>
    <t>N°</t>
  </si>
  <si>
    <t>MACROPROCESOS</t>
  </si>
  <si>
    <t xml:space="preserve">ACTIVIDADES </t>
  </si>
  <si>
    <t xml:space="preserve">PRESUPUESTO
ASIGNADO </t>
  </si>
  <si>
    <t>COORDINAR</t>
  </si>
  <si>
    <t>Subsistema de Formación</t>
  </si>
  <si>
    <t xml:space="preserve">Admisión </t>
  </si>
  <si>
    <t xml:space="preserve">Capacitación a través de  seminarios y  talleres a los Docentes Orientadores del D.A.N.U. </t>
  </si>
  <si>
    <t xml:space="preserve">Departamento de Admisión y Nivelación Universitaria.           </t>
  </si>
  <si>
    <t>Estudio para identificación de los grupos vulnerables para soporte de la Beca de Movilidad y Recursos Económicos, y asi disminuir la deserción académica, de los estudiantes-aspirantes.</t>
  </si>
  <si>
    <t>Realización de la VI y VII  Feria de Proyectos Integradores de Saberes.</t>
  </si>
  <si>
    <t>Total Nivelación y Admisión</t>
  </si>
  <si>
    <t>Gestión de Ambientes de Aprendizaje</t>
  </si>
  <si>
    <r>
      <rPr>
        <b/>
        <sz val="10"/>
        <rFont val="Calibri Light"/>
        <family val="2"/>
      </rPr>
      <t>Biblioteca:</t>
    </r>
    <r>
      <rPr>
        <sz val="10"/>
        <rFont val="Calibri Light"/>
        <family val="2"/>
      </rPr>
      <t xml:space="preserve">  Adquisición  textos actualizados acorde a las líneas de investigación y mallas curriculares de las Unidades Académicas </t>
    </r>
  </si>
  <si>
    <r>
      <rPr>
        <b/>
        <sz val="10"/>
        <rFont val="Calibri Light"/>
        <family val="2"/>
      </rPr>
      <t>Biblioteca</t>
    </r>
    <r>
      <rPr>
        <sz val="10"/>
        <rFont val="Calibri Light"/>
        <family val="2"/>
      </rPr>
      <t>:Adquisición 10.000 etiquetas de seguridad para los nuevos  libros adquiridos en Biblioteca.1344</t>
    </r>
  </si>
  <si>
    <r>
      <rPr>
        <b/>
        <sz val="10"/>
        <rFont val="Calibri Light"/>
        <family val="2"/>
      </rPr>
      <t>Biblioteca:</t>
    </r>
    <r>
      <rPr>
        <sz val="10"/>
        <rFont val="Calibri Light"/>
        <family val="2"/>
      </rPr>
      <t xml:space="preserve"> Suscripción de Revistas y Periódicos, para uso de investigadores y estudiantes .</t>
    </r>
  </si>
  <si>
    <t xml:space="preserve">Total DIBSE </t>
  </si>
  <si>
    <r>
      <rPr>
        <b/>
        <sz val="10"/>
        <rFont val="Calibri Light"/>
        <family val="2"/>
      </rPr>
      <t>Facultad Medicina</t>
    </r>
    <r>
      <rPr>
        <sz val="10"/>
        <rFont val="Calibri Light"/>
        <family val="2"/>
      </rPr>
      <t>:Materiales de laboratorios (12.000) ; reactivos (15.000); insumos (2607,77); equipos de laboratorio (139.600); mobiliarios (360); computadora e impresora (1700); laboratorio simulación (64.047)</t>
    </r>
  </si>
  <si>
    <r>
      <rPr>
        <b/>
        <sz val="10"/>
        <rFont val="Calibri Light"/>
        <family val="2"/>
      </rPr>
      <t>Obras de infraestructura civiles:</t>
    </r>
    <r>
      <rPr>
        <sz val="10"/>
        <rFont val="Calibri Light"/>
        <family val="2"/>
      </rPr>
      <t xml:space="preserve"> Obras de infraestructura civiles y eléctricas en </t>
    </r>
    <r>
      <rPr>
        <b/>
        <sz val="10"/>
        <color rgb="FF00B0F0"/>
        <rFont val="Calibri Light"/>
        <family val="2"/>
      </rPr>
      <t>extensiones</t>
    </r>
    <r>
      <rPr>
        <sz val="10"/>
        <rFont val="Calibri Light"/>
        <family val="2"/>
      </rPr>
      <t>. (obras en ejecución de rampas,bares, e instalaciones eléctricas) Carmen, Bahía, Chone y Pedernales. Firmado 2014 y ejecutado actual.</t>
    </r>
  </si>
  <si>
    <r>
      <rPr>
        <b/>
        <sz val="10"/>
        <rFont val="Calibri Light"/>
        <family val="2"/>
      </rPr>
      <t>Obras de infraestructura civiles:</t>
    </r>
    <r>
      <rPr>
        <sz val="10"/>
        <rFont val="Calibri Light"/>
        <family val="2"/>
      </rPr>
      <t xml:space="preserve"> Fiscalización externa de Obras de infraestructura civiles y eléctricas en </t>
    </r>
    <r>
      <rPr>
        <b/>
        <sz val="10"/>
        <color rgb="FF00B0F0"/>
        <rFont val="Calibri Light"/>
        <family val="2"/>
      </rPr>
      <t>extensiones</t>
    </r>
    <r>
      <rPr>
        <sz val="10"/>
        <rFont val="Calibri Light"/>
        <family val="2"/>
      </rPr>
      <t>.(obras en ejecución de rampas,bares, e instalaciones eléctricas).Firmado 2014 y ejecutado actual.</t>
    </r>
  </si>
  <si>
    <r>
      <rPr>
        <b/>
        <sz val="10"/>
        <rFont val="Calibri Light"/>
        <family val="2"/>
      </rPr>
      <t>Obras de infraestructura civiles:</t>
    </r>
    <r>
      <rPr>
        <sz val="10"/>
        <rFont val="Calibri Light"/>
        <family val="2"/>
      </rPr>
      <t xml:space="preserve"> Espacios para docentes TC y MT  (a lado del Colegio Juan Montalvo donde se había proyectado terminar la Biblioteca </t>
    </r>
    <r>
      <rPr>
        <i/>
        <sz val="10"/>
        <rFont val="Calibri Light"/>
        <family val="2"/>
      </rPr>
      <t>No</t>
    </r>
    <r>
      <rPr>
        <sz val="10"/>
        <rFont val="Calibri Light"/>
        <family val="2"/>
      </rPr>
      <t>. 2). Salas y cubiculos y mobiliario. Incluye fiscalización 5%.</t>
    </r>
  </si>
  <si>
    <r>
      <rPr>
        <b/>
        <sz val="10"/>
        <rFont val="Calibri Light"/>
        <family val="2"/>
      </rPr>
      <t>Obras de infraestructura civiles:</t>
    </r>
    <r>
      <rPr>
        <sz val="10"/>
        <rFont val="Calibri Light"/>
        <family val="2"/>
      </rPr>
      <t xml:space="preserve"> Habilitación de espacios para la práctica de estudiantes de la </t>
    </r>
    <r>
      <rPr>
        <b/>
        <sz val="10"/>
        <rFont val="Calibri Light"/>
        <family val="2"/>
      </rPr>
      <t>Facultad de Hotelería y Turismo(Adecuación de la cocina y comedor).</t>
    </r>
  </si>
  <si>
    <r>
      <rPr>
        <b/>
        <sz val="10"/>
        <rFont val="Calibri Light"/>
        <family val="2"/>
      </rPr>
      <t>Obras de infraestructura civiles:</t>
    </r>
    <r>
      <rPr>
        <sz val="10"/>
        <rFont val="Calibri Light"/>
        <family val="2"/>
      </rPr>
      <t xml:space="preserve"> Habilitación (techos y acabados) </t>
    </r>
    <r>
      <rPr>
        <b/>
        <sz val="10"/>
        <rFont val="Calibri Light"/>
        <family val="2"/>
      </rPr>
      <t xml:space="preserve">3  aulas de la Facultad de Enfermería. </t>
    </r>
  </si>
  <si>
    <r>
      <rPr>
        <b/>
        <sz val="10"/>
        <rFont val="Calibri Light"/>
        <family val="2"/>
      </rPr>
      <t xml:space="preserve">Obras de infraestructura civiles: </t>
    </r>
    <r>
      <rPr>
        <sz val="10"/>
        <rFont val="Calibri Light"/>
        <family val="2"/>
      </rPr>
      <t xml:space="preserve">Construcción  y fiscalización en </t>
    </r>
    <r>
      <rPr>
        <b/>
        <sz val="10"/>
        <rFont val="Calibri Light"/>
        <family val="2"/>
      </rPr>
      <t>infraestructura disponible</t>
    </r>
    <r>
      <rPr>
        <sz val="10"/>
        <rFont val="Calibri Light"/>
        <family val="2"/>
      </rPr>
      <t xml:space="preserve"> para 280 oficinas TC, 33 salas MT y 40 espacios de bienestar,  calificados para acreditación, para la Matriz y Extensiones. </t>
    </r>
  </si>
  <si>
    <t>Obras de infraestructura civiles: Habilitacion 233 aulas, 240 oficinas TC, 6 salas MT y espacios de bienestar para acreditación.</t>
  </si>
  <si>
    <r>
      <rPr>
        <b/>
        <sz val="10"/>
        <rFont val="Calibri Light"/>
        <family val="2"/>
      </rPr>
      <t xml:space="preserve">Obras de infraestructura civiles: </t>
    </r>
    <r>
      <rPr>
        <sz val="10"/>
        <rFont val="Calibri Light"/>
        <family val="2"/>
      </rPr>
      <t>Rehabilitación de 1000 m2 de espacios para crear oficinas de docentes a TC y salas de docentes a MT (reparación de la insfraestructura de la Biblioteca No. 1 para crear estos espacios de oficinas).</t>
    </r>
  </si>
  <si>
    <r>
      <rPr>
        <b/>
        <sz val="10"/>
        <rFont val="Calibri Light"/>
        <family val="2"/>
      </rPr>
      <t>Obras de infraestructura civiles</t>
    </r>
    <r>
      <rPr>
        <sz val="10"/>
        <rFont val="Calibri Light"/>
        <family val="2"/>
      </rPr>
      <t>: Construcción y fiscalización de edificaciones en un total de 500 m2 de espacios para crear oficinas de docentes a TC y salas de docentes a MT. para Matriz y Extensiones.</t>
    </r>
  </si>
  <si>
    <r>
      <t xml:space="preserve">Obras de infraestructura civiles: Construcción y fiscalización de edificaciones en un total de </t>
    </r>
    <r>
      <rPr>
        <b/>
        <sz val="10"/>
        <rFont val="Calibri Light"/>
        <family val="2"/>
      </rPr>
      <t>1500 m2 de espacios para crear 30 aulas equipada</t>
    </r>
    <r>
      <rPr>
        <sz val="10"/>
        <rFont val="Calibri Light"/>
        <family val="2"/>
      </rPr>
      <t xml:space="preserve">s con mobilliario y Tic´s, para matriz y extensiones. ( cortinas, Pc, proyector, Splic, pantallas). </t>
    </r>
  </si>
  <si>
    <r>
      <rPr>
        <b/>
        <sz val="10"/>
        <rFont val="Calibri Light"/>
        <family val="2"/>
      </rPr>
      <t xml:space="preserve">Obras de infraestructura civiles: </t>
    </r>
    <r>
      <rPr>
        <sz val="10"/>
        <rFont val="Calibri Light"/>
        <family val="2"/>
      </rPr>
      <t>Construcción y fiscalización de 950 espacios de trabajo para Biblioteca Central.      ( junto al edificio de parqueo)</t>
    </r>
  </si>
  <si>
    <r>
      <rPr>
        <b/>
        <sz val="10"/>
        <rFont val="Calibri Light"/>
        <family val="2"/>
      </rPr>
      <t xml:space="preserve">Mantenimiento: </t>
    </r>
    <r>
      <rPr>
        <sz val="10"/>
        <rFont val="Calibri Light"/>
        <family val="2"/>
      </rPr>
      <t>Adquisición de materiales e indumentaria para mantenimiento de las unidades académicas, departamentos y extensiones.(pintura de paredes, aluminio y vidrio, rejas de protección, plomería, telefonía, entre otros.</t>
    </r>
    <r>
      <rPr>
        <b/>
        <sz val="10"/>
        <rFont val="Calibri Light"/>
        <family val="2"/>
      </rPr>
      <t xml:space="preserve"> Incluye Secretariado Ejecutivo adecuaciones de baños  y 1 aula con cerámica.</t>
    </r>
  </si>
  <si>
    <t>Total adecuaciones aulas y salas docentes, laboratorios, equipos, muebles, divisiones, reparaciones adecuaciones aulas y áreas, entre otroscon fines de acreditación.</t>
  </si>
  <si>
    <t>Gestión del Personal Académico</t>
  </si>
  <si>
    <r>
      <t xml:space="preserve">Adquisición de  licencia </t>
    </r>
    <r>
      <rPr>
        <b/>
        <sz val="10"/>
        <rFont val="Calibri Light"/>
        <family val="2"/>
      </rPr>
      <t>software (URKUN</t>
    </r>
    <r>
      <rPr>
        <sz val="10"/>
        <rFont val="Calibri Light"/>
        <family val="2"/>
      </rPr>
      <t>),para la Matriz, Extensiones y Campus Pedernales.</t>
    </r>
  </si>
  <si>
    <r>
      <rPr>
        <b/>
        <sz val="10"/>
        <rFont val="Calibri Light"/>
        <family val="2"/>
      </rPr>
      <t>Capacitación Docente:</t>
    </r>
    <r>
      <rPr>
        <sz val="10"/>
        <rFont val="Calibri Light"/>
        <family val="2"/>
      </rPr>
      <t xml:space="preserve"> Ejecución del  plan de capacitación docente aprobado por Consejo Académico(Redacción Científica, Pedadogía, Profesionalización de acuerdo a las áreas del conocimiento).</t>
    </r>
  </si>
  <si>
    <t xml:space="preserve">Vicerrectorado Académico. </t>
  </si>
  <si>
    <r>
      <rPr>
        <b/>
        <sz val="10"/>
        <rFont val="Calibri Light"/>
        <family val="2"/>
      </rPr>
      <t xml:space="preserve">Docentes Maestrías y PhD: </t>
    </r>
    <r>
      <rPr>
        <sz val="10"/>
        <rFont val="Calibri Light"/>
        <family val="2"/>
      </rPr>
      <t>Docentes que cursan Maestrias y estudios de PhD en Universidades Nacionales y Extranjeras.</t>
    </r>
  </si>
  <si>
    <t>Vicerrectorado Académico. 
Comisión de Escalafón y Perfeccionamiento Docente.</t>
  </si>
  <si>
    <r>
      <rPr>
        <b/>
        <sz val="10"/>
        <rFont val="Calibri Light"/>
        <family val="2"/>
      </rPr>
      <t xml:space="preserve">Maestrías: </t>
    </r>
    <r>
      <rPr>
        <sz val="10"/>
        <rFont val="Calibri Light"/>
        <family val="2"/>
      </rPr>
      <t>Ejecución de los módulos pendientes de las Maestrías en: Gestión Ambiental y Periodismo.</t>
    </r>
  </si>
  <si>
    <t>Centro de Estudios de Posgrado.</t>
  </si>
  <si>
    <r>
      <rPr>
        <b/>
        <sz val="10"/>
        <rFont val="Calibri Light"/>
        <family val="2"/>
      </rPr>
      <t>Maestrías</t>
    </r>
    <r>
      <rPr>
        <sz val="10"/>
        <rFont val="Calibri Light"/>
        <family val="2"/>
      </rPr>
      <t xml:space="preserve">: Ejecutar la planificación para la toma de examen complexivo para los 119  egresados de maestrías realizadas. </t>
    </r>
  </si>
  <si>
    <r>
      <rPr>
        <b/>
        <sz val="10"/>
        <rFont val="Calibri Light"/>
        <family val="2"/>
      </rPr>
      <t>Maestrías:</t>
    </r>
    <r>
      <rPr>
        <sz val="10"/>
        <rFont val="Calibri Light"/>
        <family val="2"/>
      </rPr>
      <t xml:space="preserve"> Ejecutar la planificación para la aplicación de la Unidad de Titulación de los egresados de maestrías realizadas:  Gestión Ambiental y Periodismo.</t>
    </r>
  </si>
  <si>
    <r>
      <rPr>
        <b/>
        <sz val="10"/>
        <rFont val="Calibri Light"/>
        <family val="2"/>
      </rPr>
      <t>Relaciones Internacionales:</t>
    </r>
    <r>
      <rPr>
        <sz val="10"/>
        <rFont val="Calibri Light"/>
        <family val="2"/>
      </rPr>
      <t xml:space="preserve"> Alianzas estratégicas para Becas   estudiantes.</t>
    </r>
  </si>
  <si>
    <t>Departamento de Relaciones y Cooperación Internacionales</t>
  </si>
  <si>
    <r>
      <rPr>
        <b/>
        <sz val="10"/>
        <rFont val="Calibri Light"/>
        <family val="2"/>
      </rPr>
      <t>Relaciones Internacionales:</t>
    </r>
    <r>
      <rPr>
        <sz val="10"/>
        <rFont val="Calibri Light"/>
        <family val="2"/>
      </rPr>
      <t xml:space="preserve"> Formación continua a través de estudios a nivel internacional para los graduados.</t>
    </r>
  </si>
  <si>
    <t>Total  Gestión del Personal Académico</t>
  </si>
  <si>
    <t>Total Subsistema de Formación - Académia</t>
  </si>
  <si>
    <t xml:space="preserve"> Subsistema de Investigación</t>
  </si>
  <si>
    <t xml:space="preserve">Generación del Conocimiento y Saberes </t>
  </si>
  <si>
    <t>Departamento Central de Investigación.</t>
  </si>
  <si>
    <r>
      <rPr>
        <b/>
        <sz val="10"/>
        <rFont val="Calibri Light"/>
        <family val="2"/>
      </rPr>
      <t xml:space="preserve">Publicaciones: </t>
    </r>
    <r>
      <rPr>
        <sz val="10"/>
        <rFont val="Calibri Light"/>
        <family val="2"/>
      </rPr>
      <t xml:space="preserve">Ponencias en eventos de carácter regional-científico. Conformación de base de datos de publicaciones.  Poner a disposición de las carreras las bases de datos. </t>
    </r>
  </si>
  <si>
    <r>
      <rPr>
        <b/>
        <sz val="10"/>
        <rFont val="Calibri Light"/>
        <family val="2"/>
      </rPr>
      <t xml:space="preserve">Sistema de Gestión: </t>
    </r>
    <r>
      <rPr>
        <sz val="10"/>
        <rFont val="Calibri Light"/>
        <family val="2"/>
      </rPr>
      <t xml:space="preserve">Desarrollo  de eventos científicos en facultades a nivel de la universidad, se gestionan adecuadamente los recursos para cumplir metas.) Lanzamiento de libros, producciones científicos. </t>
    </r>
  </si>
  <si>
    <r>
      <rPr>
        <b/>
        <sz val="10"/>
        <rFont val="Calibri Light"/>
        <family val="2"/>
      </rPr>
      <t>Publicaciones:</t>
    </r>
    <r>
      <rPr>
        <sz val="10"/>
        <rFont val="Calibri Light"/>
        <family val="2"/>
      </rPr>
      <t xml:space="preserve"> Publicación revistas indexadas   con los mejores artículos en el semestre(Heosphoros, Runachay, REFCaLE)</t>
    </r>
  </si>
  <si>
    <t>Departamento de Edición y Publicación</t>
  </si>
  <si>
    <r>
      <rPr>
        <b/>
        <sz val="10"/>
        <rFont val="Calibri Light"/>
        <family val="2"/>
      </rPr>
      <t xml:space="preserve">Libros impresos: </t>
    </r>
    <r>
      <rPr>
        <sz val="10"/>
        <rFont val="Calibri Light"/>
        <family val="2"/>
      </rPr>
      <t>Libros impresos con revisión de pares, y registro ISBN, son publicadas en la Editorial de la Uleam-DEPU</t>
    </r>
  </si>
  <si>
    <t xml:space="preserve">Departamento de Edición y Publicación. </t>
  </si>
  <si>
    <t xml:space="preserve">Total Generación del Conocimiento y Saberes </t>
  </si>
  <si>
    <t>Redes de conocimiento gestión e innovación.</t>
  </si>
  <si>
    <t>Incorporación Uleam  de 10 redes nacionales y 5 redes internacionales de conocimientos, para docentes y estudiantes.</t>
  </si>
  <si>
    <t xml:space="preserve">Carreras de matriz y extensiones participan en 4 Redes Internacionales dentro de sus áreas académicas. </t>
  </si>
  <si>
    <t>Departamento de Relaciones y Cooperación Internacional.</t>
  </si>
  <si>
    <t>Total Redes de conocimiento gestión e innovación.</t>
  </si>
  <si>
    <t>Total Subsistema de Investigación</t>
  </si>
  <si>
    <t>Subsistema de Vinculación con la Sociedad</t>
  </si>
  <si>
    <t>Gestión Social del conocimiento</t>
  </si>
  <si>
    <r>
      <rPr>
        <b/>
        <sz val="10"/>
        <rFont val="Calibri Light"/>
        <family val="2"/>
      </rPr>
      <t xml:space="preserve">Proyectos de Vinculación con la Sociedad: </t>
    </r>
    <r>
      <rPr>
        <sz val="10"/>
        <rFont val="Calibri Light"/>
        <family val="2"/>
      </rPr>
      <t>Ejecución, monitoreo y evaluación de  59  proyectos  multidisciplinario  de vinculación con la sociedad que contribuyan a los objetivos del Buen Vivir  en las carreras y extensiones. $7.044.28 Pc</t>
    </r>
  </si>
  <si>
    <t>Departamento de  Vinculación con la Colectividad.</t>
  </si>
  <si>
    <t xml:space="preserve">Proyectos vinculación de las facultades de Ingenierías </t>
  </si>
  <si>
    <r>
      <rPr>
        <b/>
        <sz val="10"/>
        <rFont val="Calibri Light"/>
        <family val="2"/>
      </rPr>
      <t>Proyectos de Vinculación con la Sociedad:</t>
    </r>
    <r>
      <rPr>
        <sz val="10"/>
        <rFont val="Calibri Light"/>
        <family val="2"/>
      </rPr>
      <t xml:space="preserve"> Continuidad de los proyectos   desde el 2015 en carreras de Matriz y extensiones. </t>
    </r>
  </si>
  <si>
    <r>
      <rPr>
        <b/>
        <sz val="10"/>
        <rFont val="Calibri Light"/>
        <family val="2"/>
      </rPr>
      <t xml:space="preserve">Programa de Educación Continua: </t>
    </r>
    <r>
      <rPr>
        <sz val="10"/>
        <rFont val="Calibri Light"/>
        <family val="2"/>
      </rPr>
      <t xml:space="preserve"> Programa de Educación Continua comunitaria que contribuirá a los objetivos del Buen Vivir para un período comprendido entre el 2016 - 2020.</t>
    </r>
  </si>
  <si>
    <t>Vinculación con la Sociedad</t>
  </si>
  <si>
    <r>
      <rPr>
        <b/>
        <sz val="10"/>
        <rFont val="Calibri Light"/>
        <family val="2"/>
      </rPr>
      <t xml:space="preserve">Prestación de Servicios Sociales - </t>
    </r>
    <r>
      <rPr>
        <sz val="10"/>
        <rFont val="Calibri Light"/>
        <family val="2"/>
      </rPr>
      <t xml:space="preserve">Materiales especiales para análisis microbiológicos, reactivos, insumos del laboratorio </t>
    </r>
    <r>
      <rPr>
        <b/>
        <sz val="10"/>
        <rFont val="Calibri Light"/>
        <family val="2"/>
      </rPr>
      <t>Cesecca.</t>
    </r>
  </si>
  <si>
    <t>Departamento de Bienestar Universitario</t>
  </si>
  <si>
    <t>Policlinico Universitario</t>
  </si>
  <si>
    <t>Total prestación de Servicios Sociales</t>
  </si>
  <si>
    <t>Total Subsistema de Vinculación con la Sociedad</t>
  </si>
  <si>
    <t>Subsistema Administrativo y Financiero</t>
  </si>
  <si>
    <t>Gestión Administrativa y Financiera</t>
  </si>
  <si>
    <t xml:space="preserve">Departamento Administrativo Talento Humano. </t>
  </si>
  <si>
    <r>
      <rPr>
        <b/>
        <sz val="10"/>
        <rFont val="Calibri Light"/>
        <family val="2"/>
      </rPr>
      <t>Talento Humano:</t>
    </r>
    <r>
      <rPr>
        <sz val="10"/>
        <rFont val="Calibri Light"/>
        <family val="2"/>
      </rPr>
      <t xml:space="preserve"> Concursos de Méritos y Oposición, para la Matriz, Extensiones, y anexos. </t>
    </r>
  </si>
  <si>
    <r>
      <rPr>
        <b/>
        <sz val="10"/>
        <rFont val="Calibri Light"/>
        <family val="2"/>
      </rPr>
      <t>Talento Humano:</t>
    </r>
    <r>
      <rPr>
        <sz val="10"/>
        <rFont val="Calibri Light"/>
        <family val="2"/>
      </rPr>
      <t xml:space="preserve"> Porcentaje de cumplimiento de la Homologación Salarial, para la Matriz, Extensiones, y anexos. </t>
    </r>
  </si>
  <si>
    <t>Total Nómina Docentes, Administrativos y Empleados</t>
  </si>
  <si>
    <r>
      <rPr>
        <b/>
        <sz val="10"/>
        <rFont val="Calibri Light"/>
        <family val="2"/>
      </rPr>
      <t>Capacitaciones del Personal Administrativo y de Servicio</t>
    </r>
    <r>
      <rPr>
        <sz val="10"/>
        <rFont val="Calibri Light"/>
        <family val="2"/>
      </rPr>
      <t xml:space="preserve">, para la Matriz, Extensiones, y anexos. </t>
    </r>
  </si>
  <si>
    <r>
      <rPr>
        <b/>
        <sz val="10"/>
        <rFont val="Calibri Light"/>
        <family val="2"/>
      </rPr>
      <t xml:space="preserve">Comunicación: </t>
    </r>
    <r>
      <rPr>
        <sz val="10"/>
        <rFont val="Calibri Light"/>
        <family val="2"/>
      </rPr>
      <t>Difusión de acontecimientos académicos científicos y organización de eventos sociales de la Uleam en prensa escrita u otros medios necesarios. (Antes 2400)</t>
    </r>
  </si>
  <si>
    <t xml:space="preserve">Vicerrectorado Administrativo. </t>
  </si>
  <si>
    <r>
      <rPr>
        <b/>
        <sz val="10"/>
        <rFont val="Calibri Light"/>
        <family val="2"/>
      </rPr>
      <t xml:space="preserve">Mantenimiento: </t>
    </r>
    <r>
      <rPr>
        <sz val="10"/>
        <rFont val="Calibri Light"/>
        <family val="2"/>
      </rPr>
      <t>Adquisición de materiales para el mantenimiento de infraestructura eléctrica en media tensión para las unidades académicas, departamentos y extensiones.</t>
    </r>
  </si>
  <si>
    <r>
      <rPr>
        <b/>
        <sz val="10"/>
        <rFont val="Calibri Light"/>
        <family val="2"/>
      </rPr>
      <t>Mantenimiento:</t>
    </r>
    <r>
      <rPr>
        <sz val="10"/>
        <rFont val="Calibri Light"/>
        <family val="2"/>
      </rPr>
      <t xml:space="preserve"> Adquisición de suministros y materiales de limpieza, para la Matriz, Extensiones, y anexos. </t>
    </r>
  </si>
  <si>
    <r>
      <rPr>
        <b/>
        <sz val="10"/>
        <rFont val="Calibri Light"/>
        <family val="2"/>
      </rPr>
      <t xml:space="preserve">Mantenimiento: </t>
    </r>
    <r>
      <rPr>
        <sz val="10"/>
        <rFont val="Calibri Light"/>
        <family val="2"/>
      </rPr>
      <t xml:space="preserve">Mantenimiento y actualización de equipos de sonido,  luces,  aires  acondicionados, extintores, señalética, telón, alfombra, aspiradora, micrófono, techo Gypsum para  el </t>
    </r>
    <r>
      <rPr>
        <i/>
        <sz val="10"/>
        <rFont val="Calibri Light"/>
        <family val="2"/>
      </rPr>
      <t>Teatro Universitario Chushig.</t>
    </r>
  </si>
  <si>
    <r>
      <rPr>
        <b/>
        <sz val="10"/>
        <color indexed="8"/>
        <rFont val="Calibri Light"/>
        <family val="2"/>
      </rPr>
      <t xml:space="preserve">Almacén Universitario: </t>
    </r>
    <r>
      <rPr>
        <sz val="10"/>
        <color indexed="8"/>
        <rFont val="Calibri Light"/>
        <family val="2"/>
      </rPr>
      <t>Adquisición de 10 maniquies para exhibición de uniformes de estudiantes.</t>
    </r>
  </si>
  <si>
    <t xml:space="preserve">Vicerrectorado Administrativo.  </t>
  </si>
  <si>
    <r>
      <rPr>
        <b/>
        <sz val="10"/>
        <rFont val="Calibri Light"/>
        <family val="2"/>
      </rPr>
      <t xml:space="preserve">Materiales de construcción: </t>
    </r>
    <r>
      <rPr>
        <sz val="10"/>
        <rFont val="Calibri Light"/>
        <family val="2"/>
      </rPr>
      <t>Materiales de construcción del colector de alcantarillado sanitario.</t>
    </r>
  </si>
  <si>
    <r>
      <rPr>
        <b/>
        <sz val="10"/>
        <rFont val="Calibri Light"/>
        <family val="2"/>
      </rPr>
      <t>Materiales de oficina:</t>
    </r>
    <r>
      <rPr>
        <sz val="10"/>
        <rFont val="Calibri Light"/>
        <family val="2"/>
      </rPr>
      <t xml:space="preserve"> Materiales de oficina, para la Matriz, Extensiones, anexos y departamentos.</t>
    </r>
  </si>
  <si>
    <r>
      <rPr>
        <b/>
        <sz val="10"/>
        <rFont val="Calibri Light"/>
        <family val="2"/>
      </rPr>
      <t xml:space="preserve">viáticos y subsistencia: </t>
    </r>
    <r>
      <rPr>
        <sz val="10"/>
        <rFont val="Calibri Light"/>
        <family val="2"/>
      </rPr>
      <t>Viáticos y subsistencia en el  interior (Gestiones, Capacitaciones, Seminarios, Conferencias).</t>
    </r>
  </si>
  <si>
    <r>
      <rPr>
        <b/>
        <sz val="10"/>
        <rFont val="Calibri Light"/>
        <family val="2"/>
      </rPr>
      <t xml:space="preserve">Viáticos y subsistencia: </t>
    </r>
    <r>
      <rPr>
        <sz val="10"/>
        <rFont val="Calibri Light"/>
        <family val="2"/>
      </rPr>
      <t>Viáticos y subsistencia en el  exterior (Gestiones, Capacitaciones, Seminarios, Conferencias).</t>
    </r>
  </si>
  <si>
    <r>
      <rPr>
        <b/>
        <sz val="10"/>
        <rFont val="Calibri Light"/>
        <family val="2"/>
      </rPr>
      <t>Viáticos y subsistencia(</t>
    </r>
    <r>
      <rPr>
        <sz val="10"/>
        <rFont val="Calibri Light"/>
        <family val="2"/>
      </rPr>
      <t>pasajes áereos</t>
    </r>
    <r>
      <rPr>
        <b/>
        <sz val="10"/>
        <rFont val="Calibri Light"/>
        <family val="2"/>
      </rPr>
      <t xml:space="preserve">): </t>
    </r>
    <r>
      <rPr>
        <sz val="10"/>
        <rFont val="Calibri Light"/>
        <family val="2"/>
      </rPr>
      <t xml:space="preserve"> Proceso de contratación culminado y pago empresa de transporte aéreo.Contratación del servicio de emisión de pasajes aéreos en rutas nacionales e Internacionales que opera  TAME EP.</t>
    </r>
  </si>
  <si>
    <r>
      <rPr>
        <b/>
        <sz val="10"/>
        <rFont val="Calibri Light"/>
        <family val="2"/>
      </rPr>
      <t xml:space="preserve">Pagos por  Seguros: </t>
    </r>
    <r>
      <rPr>
        <sz val="10"/>
        <rFont val="Calibri Light"/>
        <family val="2"/>
      </rPr>
      <t>Pago por  Seguro de Fidelidad Tipo Blanquet.</t>
    </r>
  </si>
  <si>
    <r>
      <rPr>
        <b/>
        <sz val="10"/>
        <rFont val="Calibri Light"/>
        <family val="2"/>
      </rPr>
      <t>Pagos por  Seguros:</t>
    </r>
    <r>
      <rPr>
        <sz val="10"/>
        <rFont val="Calibri Light"/>
        <family val="2"/>
      </rPr>
      <t xml:space="preserve"> Pago por  Seguro de vida para el personal que realiza actividades de riesgo.</t>
    </r>
  </si>
  <si>
    <r>
      <rPr>
        <b/>
        <sz val="10"/>
        <rFont val="Calibri Light"/>
        <family val="2"/>
      </rPr>
      <t>Pagos por  Seguros:</t>
    </r>
    <r>
      <rPr>
        <sz val="10"/>
        <rFont val="Calibri Light"/>
        <family val="2"/>
      </rPr>
      <t xml:space="preserve"> Pago por Seguros para los vehículos, rastreo satelital, seguros de  máquinaria de la institución.</t>
    </r>
  </si>
  <si>
    <t>Total gestiones administrativas-operativas</t>
  </si>
  <si>
    <t>Adquisición de 13 computadores especiales de escritorio de gama alta, 3 portatiles de Gama alta y 2 monitores de 25 pulgadas o superior  para renovación en área técnica y administrativa.(UCCI)</t>
  </si>
  <si>
    <t>UCCI</t>
  </si>
  <si>
    <t>Implementación del  sistema de gestión académica virtual</t>
  </si>
  <si>
    <t>Servicio de hosting para páginas web con aplicaciones y base de datos en infraestructura privada IAAS</t>
  </si>
  <si>
    <t>Reestructuración y ampliación de internet por cable y wifi</t>
  </si>
  <si>
    <t>Adquisición de componentes, partes,  respuestos y materiales de trabajo para ejecución de mantenimeinto correctivos y preventivos a la infraestructura tecnológica</t>
  </si>
  <si>
    <t>Adquisición de una tarjeta supervisora para obtener alta dsiponibilidad en el Core del Chasis 4507 para matriz. Router Cisco 1900</t>
  </si>
  <si>
    <t>Servicios de mantenimiento, reparación, reposición de infraestructura tecnológica y contratación de servicios técnicos especializados</t>
  </si>
  <si>
    <t>Total Unidad Central de Información-UCCI</t>
  </si>
  <si>
    <t>Contratación de 4 bases de datos científicos. Bibliomédica, digitaria, E-Libro y Sience. (Cedia-Scopus)</t>
  </si>
  <si>
    <t xml:space="preserve">Actualización sistema de gestión  "KOHA" Software -información sobre los textos y usuarios Uleam: bibliografía, autores, y contenido de los textos. </t>
  </si>
  <si>
    <t>Total DIBSE</t>
  </si>
  <si>
    <t>Total Subsistema Administrativo y Financiero</t>
  </si>
  <si>
    <t>Subsistema de Cultura y Buen Vivir</t>
  </si>
  <si>
    <t>Servicio del Buen Vivir e Interculturalidad</t>
  </si>
  <si>
    <t>Mejoramiento de las áreas verdes de la Uleam.</t>
  </si>
  <si>
    <t>Proyecto de estudio comparativo genético molecular de la Fauna Artártica con sus semejantes en Galápagos como base para su conservación.</t>
  </si>
  <si>
    <t>Grupo de teatro la Trinchera - festival Internacional de teatro.</t>
  </si>
  <si>
    <t>Departamento de Cultura.</t>
  </si>
  <si>
    <t>El grupo de teatro la Trinchera - 6 presentaciones de una obra de teatro.</t>
  </si>
  <si>
    <t>El colectivo teatral Artos -1 festival de teatro universitario.</t>
  </si>
  <si>
    <t>El grupo  de Danza PREMA - 1 encuentro de residencia de las artes escénicas de las universidades.</t>
  </si>
  <si>
    <t>El grupo SPONDYLUS habrá presentado el festival América DANZA.</t>
  </si>
  <si>
    <t>El  área de música, habrá presentado una Obra musical.</t>
  </si>
  <si>
    <t>El  área de Cine presentará  1 Festival  de cortometraje.</t>
  </si>
  <si>
    <t>El  área de Cine -.1  festival de CINE.</t>
  </si>
  <si>
    <t>El área de Cine trabajará en 1 largometraje.</t>
  </si>
  <si>
    <t>El área de ártes plásticas realizará 1  exposición de pintura.</t>
  </si>
  <si>
    <t>El  coro lìrico traerá un coro internacional para fortalecer la interculturlidad.</t>
  </si>
  <si>
    <t xml:space="preserve"> 3 seminarios sobre de Folklore e Identidad dirigido a las extensiones.</t>
  </si>
  <si>
    <t xml:space="preserve"> 4 eventos y seminarios simelleros en diversos campos</t>
  </si>
  <si>
    <t xml:space="preserve"> Festival de Poesía "En la Senda de Hidrovo".</t>
  </si>
  <si>
    <t>El  área de ajedrez realizará una competencia inter-universitaria.</t>
  </si>
  <si>
    <t>El grupo de teatro Artos -3 presentación mensuales difusión  del arte del teatro.</t>
  </si>
  <si>
    <t>El grupo Danza Prema -2 presentación  mensual y su directora habrá impartido clases de Danza a estudiantes de la Universidad.</t>
  </si>
  <si>
    <t>El grupo Danza y  Olé -2 presentaciones mensuales y su directora habrá impartido clases de danza a estudiantes de la Universidad.</t>
  </si>
  <si>
    <t>El  grupo Danza Spondylus -2 presentaciones mensuales y su directora habrá impartido clases de danza a estudiantes de la Universidad.</t>
  </si>
  <si>
    <t>El Coro Universitario -2 presentaciones mensuales y su directora habrá impartido clases de canto a estudiantes de la universidad.</t>
  </si>
  <si>
    <t>El  Coro Infanto juvenil -4 presentaciones mensuales y su directora habrá impartido clases de canto a estudiantes de la Universidad.</t>
  </si>
  <si>
    <t xml:space="preserve">La  Orquesta -una presentación mensual y su director habrá  impartido clases de instrumentos a estudiantes de la universidad. </t>
  </si>
  <si>
    <t>Total Subsistema de Cultura y Buen Vivir</t>
  </si>
  <si>
    <r>
      <rPr>
        <b/>
        <sz val="10"/>
        <rFont val="Calibri Light"/>
        <family val="2"/>
      </rPr>
      <t>Facultad de Medicina:</t>
    </r>
    <r>
      <rPr>
        <sz val="10"/>
        <rFont val="Calibri Light"/>
        <family val="2"/>
      </rPr>
      <t xml:space="preserve"> Adecuación de 2 aulas para laboratorio de simulación.  Adecuar la sala de Morgue y revistemiento de mezones de laboratorio.</t>
    </r>
  </si>
  <si>
    <r>
      <rPr>
        <b/>
        <sz val="10"/>
        <rFont val="Calibri Light"/>
        <family val="2"/>
      </rPr>
      <t>Confección de uniformes</t>
    </r>
    <r>
      <rPr>
        <sz val="10"/>
        <rFont val="Calibri Light"/>
        <family val="2"/>
      </rPr>
      <t>: Confección de uniformes para personal administrativo y servicio.</t>
    </r>
  </si>
  <si>
    <r>
      <t xml:space="preserve">Pago </t>
    </r>
    <r>
      <rPr>
        <b/>
        <sz val="10"/>
        <rFont val="Calibri Light"/>
        <family val="2"/>
      </rPr>
      <t>amortización e interés deuda</t>
    </r>
    <r>
      <rPr>
        <sz val="10"/>
        <rFont val="Calibri Light"/>
        <family val="2"/>
      </rPr>
      <t xml:space="preserve"> BEDE</t>
    </r>
    <r>
      <rPr>
        <b/>
        <sz val="10"/>
        <rFont val="Calibri Light"/>
        <family val="2"/>
      </rPr>
      <t xml:space="preserve">. </t>
    </r>
    <r>
      <rPr>
        <sz val="10"/>
        <rFont val="Calibri Light"/>
        <family val="2"/>
      </rPr>
      <t>Contrato Colectivo y Plan Jubilación</t>
    </r>
  </si>
  <si>
    <t>TOTAL PRESUPUESTO POA ULEAM 2016</t>
  </si>
  <si>
    <r>
      <rPr>
        <b/>
        <sz val="10"/>
        <rFont val="Calibri Light"/>
        <family val="2"/>
      </rPr>
      <t>Bienestar Universitario:Ayudas económicas:</t>
    </r>
    <r>
      <rPr>
        <sz val="10"/>
        <rFont val="Calibri Light"/>
        <family val="2"/>
      </rPr>
      <t xml:space="preserve"> Estudiantes con mejores promedios, por discapacidad, bajos recursos económicos, deportitas de alto rendimiento, seminarios y eventos que favorezcan su mejor formación laboral y profesional (50% de ayuda económica a los estudiantes matriculados de la ULEAM en el primer semestre y el 50% en el segundo semestre). Equipo de impresión carné estudiantes.</t>
    </r>
  </si>
  <si>
    <t>DATOS INSTITUCIONALES</t>
  </si>
  <si>
    <t>DESPLIEGA LA INFORMACIÓN INGRESADA EN EL PPI</t>
  </si>
  <si>
    <t xml:space="preserve">INSTITUCIÓN: </t>
  </si>
  <si>
    <t>UNIVERSIDAD LAICA "ELOY ALFARO" DE MANABÍ</t>
  </si>
  <si>
    <t>TIPO DE NORMA: LEY   ORGÁNICA No. 10 REGISTRO OFICIAL: 313    FECHA. 13 DE NOVIEMBRE DE 1985</t>
  </si>
  <si>
    <t xml:space="preserve">                          PLAN PLURIANUAL DE GOBIERNO</t>
  </si>
  <si>
    <t>1.                Consolidar el Estado democrático y la construcción del poder popular</t>
  </si>
  <si>
    <t xml:space="preserve">7.              Garantizar los derechos de la naturaleza y promover la sostenibilidad ambiental territorial y global         </t>
  </si>
  <si>
    <t>2.               Auspiciar la igualdad, la cohesión, la inclusión y la equidad social y territorial en la diversidad</t>
  </si>
  <si>
    <t>8.              Consolidar el sistema económico social y solidario, de forma sostenible</t>
  </si>
  <si>
    <t>3.              Mejorar la calidad de vida de la población</t>
  </si>
  <si>
    <t>9.              Garantizar el trabajo digno en todas sus formas</t>
  </si>
  <si>
    <t>4.               Fortalecer las capacidades y potencialidades de la ciudadanía</t>
  </si>
  <si>
    <t>10.            Impulsar la transformación de la matriz productiva</t>
  </si>
  <si>
    <t>5.              Construir espacios de encuentro común y fortalecer la identidad nacional, las identidades diversas, la plurinacionalidad y la interculturalidad</t>
  </si>
  <si>
    <t>11.             Asegurar la soberanía y eficiencia de los sectores estratégicos para la transformación industrial y tecnológica</t>
  </si>
  <si>
    <t xml:space="preserve">6.             Consolidar la transformación de la justicia y fortalecer la seguridad integral, en estricto respeto a los derechos humanos </t>
  </si>
  <si>
    <t>12.           Garantizar la soberanía y la paz, profundizar la inserción estratégica en el mundo y la integración latinoamericana.</t>
  </si>
  <si>
    <t>Objetivo Estratégico Institucional</t>
  </si>
  <si>
    <t>Indicador de gestión del objetivo</t>
  </si>
  <si>
    <t>Meta</t>
  </si>
  <si>
    <t>Tiempo previsto para alcanzar la meta</t>
  </si>
  <si>
    <t>Programación cuatrimestral en % de la meta</t>
  </si>
  <si>
    <t>Presupuesto</t>
  </si>
  <si>
    <t>Programa , proyectos y actividades</t>
  </si>
  <si>
    <t>Responsable (Cargo)</t>
  </si>
  <si>
    <t>Proyectos de Rediseños Curriculares presentados al CES.</t>
  </si>
  <si>
    <t>Porcentaje de cumplimiento del Plan de Fortalecimiento Institucional a diciembre de 2016.</t>
  </si>
  <si>
    <t>Recabar el 100% de los informes de Autoevaluación de Carreras.</t>
  </si>
  <si>
    <t>Desarrollo de la Bolsa de Empleo. 
Suscripción de convenios para la inserción laboral, y emprendimiento de los graduados (as) por las carreras y extensiones.
Desarrollo de emprendimiento.</t>
  </si>
  <si>
    <t>Proyectos  de Vinculación ejecutados.   Informes de Ejecución de los proyectos.</t>
  </si>
  <si>
    <t>Cumplir con el 50% de ayuda económica a los estudiantes matriculados de la ULEAM en el primer semestre y el 50% en el segundo semestre.</t>
  </si>
  <si>
    <t>Planificación de sesiones ordinarias y extraordinarias con los miembros de la Comisión de Disciplina.</t>
  </si>
  <si>
    <t>Número de Concursos de Méritos y Oposición para personal Docente y Administrativo.</t>
  </si>
  <si>
    <t>Programa 01: Administración Central, Programa 82: Formación y Gestión Académica</t>
  </si>
  <si>
    <t>TOTAL</t>
  </si>
  <si>
    <t>Programa de Educación Continua comunitaria que contribuirá a los objetivos del Buen Vivir para un período comprendido entre el 2016 - 2020.</t>
  </si>
  <si>
    <r>
      <t xml:space="preserve">MISIÓN: </t>
    </r>
    <r>
      <rPr>
        <sz val="14"/>
        <rFont val="Arial"/>
        <family val="2"/>
      </rPr>
      <t>Formar profesionales competentes y emprendedores desde lo académico, la investigación,  y la vinculación, que  contribuyan a mejorar la calidad de vida de la sociedad.</t>
    </r>
  </si>
  <si>
    <r>
      <t xml:space="preserve">VISIÓN: </t>
    </r>
    <r>
      <rPr>
        <sz val="14"/>
        <rFont val="Arial"/>
        <family val="2"/>
      </rPr>
      <t>Ser un referente nacional e internacional de Institución de Educación Superior que contribuye al desarrollo social, cultural y productivo con profesionales éticos, creativos, cualificados y con sentido de pertinencia.</t>
    </r>
  </si>
  <si>
    <r>
      <t xml:space="preserve">Resumen presupuesto:  </t>
    </r>
    <r>
      <rPr>
        <sz val="9"/>
        <rFont val="Calibri Light"/>
        <family val="2"/>
      </rPr>
      <t>Aulas estudiantes, salas docentes equipadas con PC, divisiones, persianas, mesas, sillas, aires, proyectores, reguladores e impresoras,  Infraestructuras nuevas (biblioteca), laboratorios, reparaciones de aulas, adecuaciones, ampliaciones, baños, bares, comedor universitario, entre otros en  matriz y extensiones.</t>
    </r>
  </si>
  <si>
    <r>
      <rPr>
        <b/>
        <sz val="10"/>
        <rFont val="Calibri Light"/>
        <family val="2"/>
      </rPr>
      <t>Mantenimiento:</t>
    </r>
    <r>
      <rPr>
        <sz val="10"/>
        <rFont val="Calibri Light"/>
        <family val="2"/>
      </rPr>
      <t xml:space="preserve"> 6 centros de carga con transformadores trifásicos con sus respectivos tableros para la Matriz y extensiones.</t>
    </r>
  </si>
  <si>
    <t>Total Insumos Laboratorios para  Medicina según Plan de Fortalecimiento</t>
  </si>
  <si>
    <r>
      <rPr>
        <b/>
        <sz val="10"/>
        <rFont val="Calibri Light"/>
        <family val="2"/>
      </rPr>
      <t>Equipos para laboratorios Unidades Académicas</t>
    </r>
    <r>
      <rPr>
        <sz val="10"/>
        <rFont val="Calibri Light"/>
        <family val="2"/>
      </rPr>
      <t xml:space="preserve">: Adecuaciones de salas y compra de equipos  para implementar en los laboratorios especializados en las Unidades Académicas matriz y extensiones. </t>
    </r>
    <r>
      <rPr>
        <b/>
        <sz val="10"/>
        <rFont val="Calibri Light"/>
        <family val="2"/>
      </rPr>
      <t xml:space="preserve"> Facultad Derecho:</t>
    </r>
    <r>
      <rPr>
        <sz val="10"/>
        <rFont val="Calibri Light"/>
        <family val="2"/>
      </rPr>
      <t xml:space="preserve"> Sala de simulación de audiencias. </t>
    </r>
    <r>
      <rPr>
        <b/>
        <sz val="10"/>
        <rFont val="Calibri Light"/>
        <family val="2"/>
      </rPr>
      <t>Facultad Odontología</t>
    </r>
    <r>
      <rPr>
        <sz val="10"/>
        <rFont val="Calibri Light"/>
        <family val="2"/>
      </rPr>
      <t>-Ampliación laboratorio y adecuaciones.</t>
    </r>
    <r>
      <rPr>
        <b/>
        <sz val="10"/>
        <rFont val="Calibri Light"/>
        <family val="2"/>
      </rPr>
      <t xml:space="preserve"> Facultad de Enfermería-</t>
    </r>
    <r>
      <rPr>
        <sz val="10"/>
        <rFont val="Calibri Light"/>
        <family val="2"/>
      </rPr>
      <t xml:space="preserve"> Laboratorio enseñanza por simulación. </t>
    </r>
    <r>
      <rPr>
        <b/>
        <sz val="10"/>
        <rFont val="Calibri Light"/>
        <family val="2"/>
      </rPr>
      <t>Ciencias de la Educacion</t>
    </r>
    <r>
      <rPr>
        <sz val="10"/>
        <rFont val="Calibri Light"/>
        <family val="2"/>
      </rPr>
      <t xml:space="preserve"> -Laboratorio de psicomotricidad carreras Educación Parvularia y Especial.</t>
    </r>
    <r>
      <rPr>
        <b/>
        <sz val="10"/>
        <rFont val="Calibri Light"/>
        <family val="2"/>
      </rPr>
      <t xml:space="preserve"> Educación Física-Laboratorio aptitud física y rehabilitación </t>
    </r>
    <r>
      <rPr>
        <sz val="10"/>
        <rFont val="Calibri Light"/>
        <family val="2"/>
      </rPr>
      <t>/</t>
    </r>
    <r>
      <rPr>
        <b/>
        <sz val="10"/>
        <rFont val="Calibri Light"/>
        <family val="2"/>
      </rPr>
      <t xml:space="preserve">Ingeniería Industrial </t>
    </r>
    <r>
      <rPr>
        <sz val="10"/>
        <rFont val="Calibri Light"/>
        <family val="2"/>
      </rPr>
      <t>laboratorio de Física.</t>
    </r>
    <r>
      <rPr>
        <b/>
        <sz val="10"/>
        <rFont val="Calibri Light"/>
        <family val="2"/>
      </rPr>
      <t xml:space="preserve"> Ingeniería Eléctric</t>
    </r>
    <r>
      <rPr>
        <sz val="10"/>
        <rFont val="Calibri Light"/>
        <family val="2"/>
      </rPr>
      <t>a-Estación metereológica automatizada (</t>
    </r>
    <r>
      <rPr>
        <b/>
        <sz val="10"/>
        <rFont val="Calibri Light"/>
        <family val="2"/>
      </rPr>
      <t>Ciencias del Mar, Ingenierí Civil, eléctrica</t>
    </r>
    <r>
      <rPr>
        <sz val="10"/>
        <rFont val="Calibri Light"/>
        <family val="2"/>
      </rPr>
      <t>). Ciencias Administrativas (</t>
    </r>
    <r>
      <rPr>
        <b/>
        <sz val="10"/>
        <rFont val="Calibri Light"/>
        <family val="2"/>
      </rPr>
      <t>Ingeniería Comercial</t>
    </r>
    <r>
      <rPr>
        <sz val="10"/>
        <rFont val="Calibri Light"/>
        <family val="2"/>
      </rPr>
      <t>, M</t>
    </r>
    <r>
      <rPr>
        <b/>
        <sz val="10"/>
        <rFont val="Calibri Light"/>
        <family val="2"/>
      </rPr>
      <t xml:space="preserve">arketing, Economía, Comercio Exterior,  Secretariado Ejecutivo, Auditoría, Hotelería, </t>
    </r>
    <r>
      <rPr>
        <sz val="10"/>
        <rFont val="Calibri Light"/>
        <family val="2"/>
      </rPr>
      <t>) - Sala de Simulación de Comercio-Negocios y Economía. Trabajo Social-Laboratorio Psico-Social.</t>
    </r>
  </si>
  <si>
    <t>Vicerrectora Académica.
Decanos/as de Facultad.</t>
  </si>
  <si>
    <t>Vicerrectora Académica.                 Decanos/as de Facultad.</t>
  </si>
  <si>
    <r>
      <t xml:space="preserve">CÓDIGO INSTITUCIONAL: </t>
    </r>
    <r>
      <rPr>
        <sz val="16"/>
        <rFont val="Arial"/>
        <family val="2"/>
      </rPr>
      <t>1749999</t>
    </r>
  </si>
  <si>
    <r>
      <t xml:space="preserve">FUNCIÓN INSTITUCIONAL PRINCIPAL SEGÚN MANDATO LEGAL: </t>
    </r>
    <r>
      <rPr>
        <sz val="11"/>
        <rFont val="Arial"/>
        <family val="2"/>
      </rPr>
      <t>Educación Superior</t>
    </r>
  </si>
  <si>
    <r>
      <rPr>
        <b/>
        <sz val="10"/>
        <rFont val="Calibri Light"/>
        <family val="2"/>
      </rPr>
      <t xml:space="preserve">Proyectos de Investigación: </t>
    </r>
    <r>
      <rPr>
        <sz val="10"/>
        <rFont val="Calibri Light"/>
        <family val="2"/>
      </rPr>
      <t>Ejecución proyecto Semilla. Publicación de al menos 1 artículo en revistas indexadas por proyectos. 
(</t>
    </r>
    <r>
      <rPr>
        <b/>
        <sz val="10"/>
        <rFont val="Calibri Light"/>
        <family val="2"/>
      </rPr>
      <t>57</t>
    </r>
    <r>
      <rPr>
        <sz val="10"/>
        <rFont val="Calibri Light"/>
        <family val="2"/>
      </rPr>
      <t xml:space="preserve"> proyectos de Semilla aprobados, </t>
    </r>
    <r>
      <rPr>
        <b/>
        <sz val="10"/>
        <rFont val="Calibri Light"/>
        <family val="2"/>
      </rPr>
      <t>26</t>
    </r>
    <r>
      <rPr>
        <sz val="10"/>
        <rFont val="Calibri Light"/>
        <family val="2"/>
      </rPr>
      <t xml:space="preserve"> proyectos en proceso de aprobación)=&gt; </t>
    </r>
    <r>
      <rPr>
        <b/>
        <sz val="10"/>
        <rFont val="Calibri Light"/>
        <family val="2"/>
      </rPr>
      <t>Total 83 proyectos</t>
    </r>
  </si>
  <si>
    <r>
      <rPr>
        <b/>
        <sz val="10"/>
        <rFont val="Calibri Light"/>
        <family val="2"/>
      </rPr>
      <t xml:space="preserve">Proyectos de Investigación: </t>
    </r>
    <r>
      <rPr>
        <sz val="10"/>
        <rFont val="Calibri Light"/>
        <family val="2"/>
      </rPr>
      <t>Ejecución de 22 proyectos en carreras matriz y extensiones.</t>
    </r>
  </si>
  <si>
    <t>Comisión Interventora CIFI</t>
  </si>
  <si>
    <r>
      <rPr>
        <b/>
        <sz val="10"/>
        <rFont val="Calibri Light"/>
        <family val="2"/>
      </rPr>
      <t xml:space="preserve">Talento Humano: </t>
    </r>
    <r>
      <rPr>
        <sz val="10"/>
        <rFont val="Calibri Light"/>
        <family val="2"/>
      </rPr>
      <t>Pago Nómina de Docentes, para la Matriz, Extensiones, y anexos. (</t>
    </r>
    <r>
      <rPr>
        <b/>
        <sz val="10"/>
        <rFont val="Calibri Light"/>
        <family val="2"/>
      </rPr>
      <t>1.136 docentes</t>
    </r>
    <r>
      <rPr>
        <sz val="10"/>
        <rFont val="Calibri Light"/>
        <family val="2"/>
      </rPr>
      <t xml:space="preserve">) </t>
    </r>
  </si>
  <si>
    <r>
      <rPr>
        <b/>
        <sz val="10"/>
        <rFont val="Calibri Light"/>
        <family val="2"/>
      </rPr>
      <t>Talento Humano:</t>
    </r>
    <r>
      <rPr>
        <sz val="10"/>
        <rFont val="Calibri Light"/>
        <family val="2"/>
      </rPr>
      <t xml:space="preserve"> Pago Nómina Personal administrativo y de Servicio, para la Matriz, Extensiones, y anexos.  (</t>
    </r>
    <r>
      <rPr>
        <b/>
        <sz val="10"/>
        <rFont val="Calibri Light"/>
        <family val="2"/>
      </rPr>
      <t>975 empleados</t>
    </r>
    <r>
      <rPr>
        <sz val="10"/>
        <rFont val="Calibri Light"/>
        <family val="2"/>
      </rPr>
      <t>).</t>
    </r>
  </si>
  <si>
    <r>
      <rPr>
        <b/>
        <sz val="10"/>
        <rFont val="Calibri Light"/>
        <family val="2"/>
      </rPr>
      <t xml:space="preserve">Servicios Básicos: </t>
    </r>
    <r>
      <rPr>
        <sz val="10"/>
        <rFont val="Calibri Light"/>
        <family val="2"/>
      </rPr>
      <t xml:space="preserve">(agua potable, energía eléctrica, telecomunicaciones- internet, correos). </t>
    </r>
  </si>
  <si>
    <t xml:space="preserve">Total Gestión de Medio Ambiente </t>
  </si>
  <si>
    <t>Total Gestión del Departamento de Cultura</t>
  </si>
  <si>
    <t xml:space="preserve">Vicerrectorado Administrativo Departamento Técnico. </t>
  </si>
  <si>
    <t>Vicerrectorado Administrativo.</t>
  </si>
  <si>
    <t>Departamento de Gestión ambiental</t>
  </si>
  <si>
    <r>
      <rPr>
        <b/>
        <sz val="10"/>
        <color theme="1"/>
        <rFont val="Calibri Light"/>
        <family val="2"/>
      </rPr>
      <t xml:space="preserve">Policlinico Universitario: </t>
    </r>
    <r>
      <rPr>
        <sz val="10"/>
        <color theme="1"/>
        <rFont val="Calibri Light"/>
        <family val="2"/>
      </rPr>
      <t>Adquisición de insumos y materiales  para el Policlínico Universitario.</t>
    </r>
  </si>
  <si>
    <t xml:space="preserve">                              </t>
  </si>
  <si>
    <t>Departamento de Información Bibliográfica y Servicios Educativos</t>
  </si>
  <si>
    <t>Departamento de Información Bibliográfica y Servicios Educativos.</t>
  </si>
  <si>
    <t xml:space="preserve">                 Dr. Miguel Camino Solórzano                             Ec.Gonzalo Caicedo Loor                              Dra. Rocío Piguave Pérez</t>
  </si>
  <si>
    <t xml:space="preserve">                                   Rector                                                  Director Financiero                                    Directora Planeamiento</t>
  </si>
  <si>
    <r>
      <rPr>
        <b/>
        <sz val="10"/>
        <color theme="1"/>
        <rFont val="Calibri Light"/>
        <family val="2"/>
      </rPr>
      <t>Bienestar</t>
    </r>
    <r>
      <rPr>
        <sz val="10"/>
        <color theme="1"/>
        <rFont val="Calibri Light"/>
        <family val="2"/>
      </rPr>
      <t>: Fármacos e insumos para medicina, laboratorio y odontología</t>
    </r>
  </si>
  <si>
    <r>
      <rPr>
        <b/>
        <sz val="10"/>
        <rFont val="Calibri Light"/>
        <family val="2"/>
      </rPr>
      <t xml:space="preserve">Almacén Universitario: </t>
    </r>
    <r>
      <rPr>
        <sz val="10"/>
        <rFont val="Calibri Light"/>
        <family val="2"/>
      </rPr>
      <t>Adquisición de una plancha industrial, una máquina de coser, una máquina industrial e implementos para cubrir las necesidades en las confecciones de uniformes para estudiantes.</t>
    </r>
  </si>
  <si>
    <r>
      <rPr>
        <b/>
        <sz val="10"/>
        <color theme="1"/>
        <rFont val="Calibri Light"/>
        <family val="2"/>
      </rPr>
      <t>Gastos transportación</t>
    </r>
    <r>
      <rPr>
        <sz val="10"/>
        <color theme="1"/>
        <rFont val="Calibri Light"/>
        <family val="2"/>
      </rPr>
      <t>: Gestionar la adquisición y Pago por  gastos de Combustible, tasas, matriculación, mantenimiento y reparación de los vehículos.</t>
    </r>
  </si>
  <si>
    <t>Macroproceso: Nivelación y Admisión</t>
  </si>
  <si>
    <t>Macroproceso: Gestión Pedagógica y Curricular</t>
  </si>
  <si>
    <t>Macroproceso: Gestión Ambiente de Aprendizajes</t>
  </si>
  <si>
    <t>Planificación periodo de matrículas.     Apertura de la plataforma. Registro de matrículas.</t>
  </si>
  <si>
    <t>Macroproceso: Generación del conocimiento y saberes</t>
  </si>
  <si>
    <t>Macroproceso: Fortalecimiento de la masa crítica</t>
  </si>
  <si>
    <t xml:space="preserve">Coordinador de Investigación.
</t>
  </si>
  <si>
    <t>Macroproceso: Gestión del Conocimiento, Investigación e Innovación.</t>
  </si>
  <si>
    <t>Macroproceso: Redes del conocimiento, Investigación e Innovación</t>
  </si>
  <si>
    <t xml:space="preserve">FUNCIÓN: VINCULACIÓN CON LA COLECTIVIDAD: Extender los procesos de  vinculación con la sociedad, difundiendo  los saberes y culturas, la prestación de servicios especializados, articulados a la docencia e investigación que  contribuyan al desarrollo  de la sociedad en general.     </t>
  </si>
  <si>
    <t>Servicios de Buen Vivir e Interculturalidad</t>
  </si>
  <si>
    <t>Inclusión social y económica</t>
  </si>
  <si>
    <t>Fortalecimiento del Arte y Humanidades</t>
  </si>
  <si>
    <t>CULTURA Y BUEN VIVIR: Fortalecer  las manifestaciones culturales individuales y colectivas  de la comunidad universitaria y sociedad, articulados a la docencia, investigación y vinculación hacia la construcción de una sociedad eficiente, justa y solidaria.</t>
  </si>
  <si>
    <t>Coordinadora  Vinculación con la Colectividad.</t>
  </si>
  <si>
    <t>Sistema de estandarización de los procesos  de  seguimiento, monitoreo  y evaluación Institucional de los programas y proyectos.</t>
  </si>
  <si>
    <t>Plan de integración entre Investigación, Vinculación y Docencia.</t>
  </si>
  <si>
    <t>Seguimiento a graduados.</t>
  </si>
  <si>
    <t xml:space="preserve">Programa de estudio de perfil institucional </t>
  </si>
  <si>
    <t xml:space="preserve">Número de Programas de Educación Continua  para graduados </t>
  </si>
  <si>
    <t>Coordinador seguimiento a graduados</t>
  </si>
  <si>
    <t>Seguimiento a graduados institucional</t>
  </si>
  <si>
    <t>Decano y Coordinador de la carrera</t>
  </si>
  <si>
    <t>Número de matrices de seguimiento, monitoreo y cumplimiento de metas de la carrera</t>
  </si>
  <si>
    <t>Matrices de seguimiento, monitoreo del cumplimiento de las metas institucionales</t>
  </si>
  <si>
    <t>Número de Capacitaciones realizadas para el personal administrativo o de servicios de la carrera</t>
  </si>
  <si>
    <t>Se cumple el 100% al Consejo de Participación Ciudadana de la información de la carrera.</t>
  </si>
  <si>
    <t>Programa del Consejo de Participación Ciudadana de la publicación de la información Pública LOTAIP</t>
  </si>
  <si>
    <t xml:space="preserve">Procesos académicos, administrativos y financieros institucionales.
</t>
  </si>
  <si>
    <t xml:space="preserve">Planificación académica de la carrera. </t>
  </si>
  <si>
    <t>Planes académicos aprobados por la Vicerrectorado Académico</t>
  </si>
  <si>
    <t>Plan de seguimiento del sílabo en las carreras aprobados por Consejo Académico</t>
  </si>
  <si>
    <t>Comisión Académica</t>
  </si>
  <si>
    <t xml:space="preserve"> Comisión Académica</t>
  </si>
  <si>
    <t>Número de estudiantes matriculados remitidos a la Secretaría General.</t>
  </si>
  <si>
    <t>Decano y  Secretaría</t>
  </si>
  <si>
    <t>Decano Comisión Académica</t>
  </si>
  <si>
    <t xml:space="preserve">Decano  Vicerrectora Académica. Comisión de Escalafón y Perfeccionamiento </t>
  </si>
  <si>
    <t xml:space="preserve">Programa de becas académicas coordinado con el Departamento de Relaciones Internacionales
</t>
  </si>
  <si>
    <t>Decano - Comisión  de Evaluación Interna.</t>
  </si>
  <si>
    <t xml:space="preserve"> Evaluación Integral de Desempeño del Personal Académico (EIDPA) en las Unidades Académicas. 
</t>
  </si>
  <si>
    <t>Suscripción de Revistas y Periódicos por la Biblioteca Central</t>
  </si>
  <si>
    <t>Decano y Comisión Académica.</t>
  </si>
  <si>
    <t>Decano y Comisión  Evaluación Interna y Académica</t>
  </si>
  <si>
    <t xml:space="preserve">Plan de construcción  y adecuaciones de aulas de calidad oficinas TC, salas MT y espacios de bienestar estudiantil. </t>
  </si>
  <si>
    <t>Plan de adquisición de materiales de oficina, insumos  de limpieza,  materiales didácticos y otros para las Unidades Académicas.</t>
  </si>
  <si>
    <t xml:space="preserve">Decano y Comisión Académica
 </t>
  </si>
  <si>
    <t xml:space="preserve">Cada trimestre se  ejecuta el 100% de  procesos de titulación en cualquier modalidad para los  aspirantes. </t>
  </si>
  <si>
    <t xml:space="preserve">Proceso de  titulación de los aspirantes en cualquier modalidad. </t>
  </si>
  <si>
    <t xml:space="preserve">Decano y Comisión Evaluación Interna
 </t>
  </si>
  <si>
    <t>Proyecto de fortalecimiento del arte y  humanidades desde Departamento de Cultura planificados con las carreras.</t>
  </si>
  <si>
    <t>Programas y proyectos institucionales desde el departamento central de investigación</t>
  </si>
  <si>
    <t xml:space="preserve"> Planificación del departamento central de Investigación</t>
  </si>
  <si>
    <t>Número de proyectos Semilla aprobados por el DCI</t>
  </si>
  <si>
    <t>Programa de publicaciones de carácter científico del DCI</t>
  </si>
  <si>
    <t>Programa del Departamento Central de Investigación.</t>
  </si>
  <si>
    <t>Observatorio científico de la Uleam.</t>
  </si>
  <si>
    <t xml:space="preserve">La carrera es miembro de al menos 1 red nacional  y 1 red internacional de conocimientos. </t>
  </si>
  <si>
    <t>Programa de incorporación a redes nacionales e internacionales de la Uleam</t>
  </si>
  <si>
    <t>Programas de Vinculación aprobados por  el Consejo de Facultad y por el Departamento de Vinculación.</t>
  </si>
  <si>
    <t>Programa de pasantías y prácticas pre-profesionales desde el Departamento de Vinculación con la Sociedad.</t>
  </si>
  <si>
    <t>Programa de Educación Continua para los graduados desde el departamento de vinculación.</t>
  </si>
  <si>
    <t>Número de informes del área de seguimiento a graduados.</t>
  </si>
  <si>
    <t xml:space="preserve">FUNCIÓN: GESTIÓN ADMINISTRATIVA FINANCIERA   Implementar un sistema de gestión administrativa  y financiera mediante el principio de la eficiencia y eficacia  promoviendo una cultura  organizacional de calidad para el desarrollo del talento humano y de la institución.         </t>
  </si>
  <si>
    <t xml:space="preserve">Gestión estratégica                                         </t>
  </si>
  <si>
    <t>Gestión de la calidad</t>
  </si>
  <si>
    <t>Decano</t>
  </si>
  <si>
    <t xml:space="preserve"> Director Departamento Investigación Uleam</t>
  </si>
  <si>
    <t xml:space="preserve"> Director Departamento Vinculación Uleam</t>
  </si>
  <si>
    <t xml:space="preserve">Plan de investigación del Departamento Central de la Universidad </t>
  </si>
  <si>
    <t xml:space="preserve">Número de asignaturas que integran acciones de  Docencia, Investigación y Vinculación. </t>
  </si>
  <si>
    <t>Porcentaje de cumplimiento de gestión de matrices A4 y matriz K</t>
  </si>
  <si>
    <t>(PLAN OPERATIVO ANUAL) 2016 - 2017</t>
  </si>
  <si>
    <t>1er Cuatrimestre (Enero - Abril)</t>
  </si>
  <si>
    <t>2er Cuatrimestre (Mayo - Agosto)</t>
  </si>
  <si>
    <t>3er Cuatrimestre (Septiembre - Diciembre)</t>
  </si>
  <si>
    <t>Número de proyectos de investigación aprobados por el Departamento Central de Investigación.</t>
  </si>
  <si>
    <t>Porcentaje de proyectos de investigación ejecutados.</t>
  </si>
  <si>
    <t>Porcentaje  de docentes acreditados como investigadores por la SENESCYT</t>
  </si>
  <si>
    <t>Número de eventos científicos multidisciplinarios organizados por la facultad, coordinados con el Departamento Central de Investigación.</t>
  </si>
  <si>
    <t>Número de redes de investigación y vinculación nacionales e internacionales, que la facultad se ha incorporado en coordinación con el departamento de investigación y vinculación.</t>
  </si>
  <si>
    <t>Porcentaje de cumplimiento del plan de mejoras de la Evaluación Integral de Desempeño del  Personal Académico Institucional.</t>
  </si>
  <si>
    <t>Partida presupuestaria</t>
  </si>
  <si>
    <t>Tipo de Gasto</t>
  </si>
  <si>
    <t>NOMBRE DEL DOCUMENTO:</t>
  </si>
  <si>
    <t>CÓDIGO:</t>
  </si>
  <si>
    <t>PPP-03-F-001</t>
  </si>
  <si>
    <t>MATRIZ DE SEGUIMIENTO Y EVALUACIÓN DEL POA DE LAS UNIDADES ACADÉMICAS.</t>
  </si>
  <si>
    <t>PROCEDIMIENTO:</t>
  </si>
  <si>
    <t>REVISIÓN:</t>
  </si>
  <si>
    <t>SEGUIMIENTO Y EVALUACION DEL POA</t>
  </si>
  <si>
    <t>HOJA:</t>
  </si>
  <si>
    <t>1 de 1</t>
  </si>
  <si>
    <t>DATOS GENERALES</t>
  </si>
  <si>
    <t xml:space="preserve">FECHA: </t>
  </si>
  <si>
    <t>FACULTAD:</t>
  </si>
  <si>
    <t>CARRERA:</t>
  </si>
  <si>
    <t>FUNCIÓN:</t>
  </si>
  <si>
    <t>( REALIZAR UNA MATRIZ POR CADA FUNCIÓN: ACADÉMICO- VINCULACIÓN - INVESTIGACIÓN - GESTIÓN ADMINISTRATIVA)</t>
  </si>
  <si>
    <t>RESPONSABLE:</t>
  </si>
  <si>
    <t>DATOS MATRIZ</t>
  </si>
  <si>
    <t>INDICADOR</t>
  </si>
  <si>
    <t>METAS
(Cualitativa/ Cuantitativa)</t>
  </si>
  <si>
    <t>PROGRAMAS/
PROYECTOS/
ACTIVIDADES/
CONVENIOS</t>
  </si>
  <si>
    <t>INVOLUCRADOS</t>
  </si>
  <si>
    <t xml:space="preserve">EFICACIA METAS </t>
  </si>
  <si>
    <t>% ACUMULADO</t>
  </si>
  <si>
    <t>RESULTADOS EFICACIA METAS(%)</t>
  </si>
  <si>
    <t>RESULTADO      % ACUMULADA</t>
  </si>
  <si>
    <t>OBSERVACIONES</t>
  </si>
  <si>
    <t>DOCENTES</t>
  </si>
  <si>
    <t>ALUMNOS</t>
  </si>
  <si>
    <t>BENEFICIADOS</t>
  </si>
  <si>
    <t>MES</t>
  </si>
  <si>
    <t>% 
ANTERIOR</t>
  </si>
  <si>
    <t>%
ACTUAL</t>
  </si>
  <si>
    <t>Programada (%)</t>
  </si>
  <si>
    <t>Ejecutada 
(%)</t>
  </si>
  <si>
    <t>Nro.</t>
  </si>
  <si>
    <t>H</t>
  </si>
  <si>
    <t>M</t>
  </si>
  <si>
    <t>% DE CUMPLIMIENTO DE LOS RESULTADOS</t>
  </si>
  <si>
    <t xml:space="preserve">NOMBRE Y FIRMA DEL DECANO: …………………………………………….  </t>
  </si>
  <si>
    <t>UNIVERSIDAD LAICA ELOY ALFARO DE MANABÍ</t>
  </si>
  <si>
    <t>MATRIZ DE SEGUIMIENTO Y EVALUACIÓN DE ACTIVIDADES PROGRAMADAS -POA 2013-</t>
  </si>
  <si>
    <t>FUNCIÓN: Vinculación con la Colectividad</t>
  </si>
  <si>
    <t>* PROGRAMAS / * PROYECTOS / * ACTIVIDADES/CONVENIOS</t>
  </si>
  <si>
    <t>LUGAR, COMUNIDAD</t>
  </si>
  <si>
    <t>METAS</t>
  </si>
  <si>
    <t>PARTICIPANTES</t>
  </si>
  <si>
    <t xml:space="preserve">EFECTIVIDAD METAS </t>
  </si>
  <si>
    <t>EFICACIA TIEMPO</t>
  </si>
  <si>
    <t>RESULTADOS EFECTIVIDAD (%)</t>
  </si>
  <si>
    <t>RESULTADOS EFICACIA (%)</t>
  </si>
  <si>
    <t>DOCENTES ULEAM</t>
  </si>
  <si>
    <t>ALUMNOS ULEAM</t>
  </si>
  <si>
    <t>CIUDADANÍA</t>
  </si>
  <si>
    <t>Programada (100%)</t>
  </si>
  <si>
    <t>Ejecutada (100%)</t>
  </si>
  <si>
    <t>Programada (Meses)</t>
  </si>
  <si>
    <t>Ejecutada (Meses)</t>
  </si>
  <si>
    <t>INSTITUCIÓN</t>
  </si>
  <si>
    <t>Cualitativa/ Cuantitativa</t>
  </si>
  <si>
    <t xml:space="preserve">Decano </t>
  </si>
  <si>
    <t>Informes de cumplimiento e implementación de las políticas y los  procesos para la calidad en gestión académica, administrativa y financiera.</t>
  </si>
  <si>
    <t>Sistema de Información aplicado en la carrera</t>
  </si>
  <si>
    <t>Hasta marzo del 2017 se ha implementado el sistema de información que garantice la disponibilidad de información suficiente y oportuna para la toma de decisiones.</t>
  </si>
  <si>
    <t>Hasta  octubre del  2017, se cumple el 100% del plan de capacitación docente.</t>
  </si>
  <si>
    <t xml:space="preserve">Hasta  octubre del 2017 se aplica el 100% del plan de mejoras de los resultados de la  Evaluación integral del Desempeño del Personal Académico  de la carrera. </t>
  </si>
  <si>
    <t>Cada trimestre del 2017, se tendrá reporte del Sistema Koha de la Biblioteca Central de visitas y uso   de libros,   revistas y periódicos especializados para las investigaciones y practica de docente y de estudiantes.</t>
  </si>
  <si>
    <t>Porcentajes de estudiantes graduados en el proceso de titulación bajo cualquier modalidad de la carrera.</t>
  </si>
  <si>
    <t xml:space="preserve">Hasta octubre del 2017, todos los docentes titulares y no titulares (No Mg ni PhD) publican al menos un artículo en revista con indización regional.                                                                                                              </t>
  </si>
  <si>
    <t>Líneas de Vinculación aprobadas  en pertinencia con las líneas de investigación de la Universidad.</t>
  </si>
  <si>
    <t xml:space="preserve">Hasta abril de 2017, la carrera planifica sus programas en coherencia con líneas Institucionales de Vinculación.  </t>
  </si>
  <si>
    <t>Número de proyectos  finalizados del 2016.</t>
  </si>
  <si>
    <t>Número de Programas y proyectos de vinculación aprobados según los dominios académicos, líneas de investigación y  líneas de vinculación de la Uleam.</t>
  </si>
  <si>
    <t>Hasta el 29 de enero 2017 se ha aprobado la planificación académica de la carrera.</t>
  </si>
  <si>
    <t>Hasta el 29 de enero  de 2017, se ha realizado la distribución del trabajo docente en cada Facultad.</t>
  </si>
  <si>
    <t>Carreras Rediseñadas, hasta mayo de 2017</t>
  </si>
  <si>
    <t xml:space="preserve">   Macroproceso: Graduación</t>
  </si>
  <si>
    <t>Hasta diciembre de 2017, serán atendidos en un 100%  todos los procesos disciplinarios que se instauren en la carrera.</t>
  </si>
  <si>
    <t>Macroproceso: Gestión Social del conocimiento, cooperación, desarrollo y emprendimiento.</t>
  </si>
  <si>
    <t>Unidad de Organización curricular de titulación de la carrera</t>
  </si>
  <si>
    <t>Macroproceso: Proceso de gestión del personal académico</t>
  </si>
  <si>
    <r>
      <t>Los </t>
    </r>
    <r>
      <rPr>
        <b/>
        <sz val="12"/>
        <color rgb="FF222222"/>
        <rFont val="Arial"/>
        <family val="2"/>
      </rPr>
      <t>indicadores de gestión</t>
    </r>
    <r>
      <rPr>
        <sz val="12"/>
        <color rgb="FF222222"/>
        <rFont val="Arial"/>
        <family val="2"/>
      </rPr>
      <t> son medidas utilizadas para determinar el éxito de un proyecto o una organización.</t>
    </r>
  </si>
  <si>
    <t>Indicador de gestión</t>
  </si>
  <si>
    <t>Un indicador se define como la relación entre las variables cuantitativas o cualitativas, que permite observar la situación y las tendencias de cambio generadas en el objeto o fenómeno observado, respecto de objetivos y metas previstos e influencias esperadas.</t>
  </si>
  <si>
    <t>Se define como un número (cociente) que sirve para informar continuamente sobre el funcionamiento o comportamiento de una actividad en una organización.</t>
  </si>
  <si>
    <t>Los indicadores pueden ser Valores, Unidades, Índices, Series estadísticas</t>
  </si>
  <si>
    <t>Ejemplo</t>
  </si>
  <si>
    <t>• Actualidad: Valor fluctuante, basado en la medición acerca de lo que se hace en el presente con los recursos y restricciones existentes. • Capacidad: Es un valor fijo, significa lo máximo que se podría hacerse con los recursos existentes y bajos las restricciones presentes. Es importante hacer explícitos los recursos y restricciones que se relacionan con la capacidad máxima • Potencialidad: Es lo máximo que se puede obtener si se desarrollan los recursos y se remueven los cuellos de botella para mejorar la capacidad.</t>
  </si>
  <si>
    <t xml:space="preserve">En el diseño de indicadores -conceptos de Actualidad, Capacidad y Potencialidad: </t>
  </si>
  <si>
    <t>La gestión se desarrolla en la organización en tres niveles:</t>
  </si>
  <si>
    <r>
      <rPr>
        <b/>
        <sz val="12"/>
        <color rgb="FF00B050"/>
        <rFont val="Calibri"/>
        <family val="2"/>
        <scheme val="minor"/>
      </rPr>
      <t xml:space="preserve"> </t>
    </r>
    <r>
      <rPr>
        <b/>
        <sz val="14"/>
        <color rgb="FF00B050"/>
        <rFont val="Calibri"/>
        <family val="2"/>
        <scheme val="minor"/>
      </rPr>
      <t>•</t>
    </r>
    <r>
      <rPr>
        <b/>
        <i/>
        <sz val="14"/>
        <color rgb="FF00B050"/>
        <rFont val="Calibri"/>
        <family val="2"/>
        <scheme val="minor"/>
      </rPr>
      <t xml:space="preserve"> Gestión Estratégica</t>
    </r>
    <r>
      <rPr>
        <b/>
        <i/>
        <sz val="12"/>
        <color rgb="FF00B050"/>
        <rFont val="Calibri"/>
        <family val="2"/>
        <scheme val="minor"/>
      </rPr>
      <t>:</t>
    </r>
    <r>
      <rPr>
        <b/>
        <sz val="12"/>
        <color rgb="FF00B050"/>
        <rFont val="Calibri"/>
        <family val="2"/>
        <scheme val="minor"/>
      </rPr>
      <t xml:space="preserve"> </t>
    </r>
    <r>
      <rPr>
        <sz val="11"/>
        <color theme="1"/>
        <rFont val="Calibri"/>
        <family val="2"/>
        <scheme val="minor"/>
      </rPr>
      <t xml:space="preserve">se desarrolla en la dirección , acciones y las decisiones,  corporativa y de largo plazo. Tiene que ver con la definición macro del negocio. Relación de la empresa con el entorno. • </t>
    </r>
    <r>
      <rPr>
        <b/>
        <i/>
        <sz val="14"/>
        <color rgb="FF00B050"/>
        <rFont val="Calibri"/>
        <family val="2"/>
        <scheme val="minor"/>
      </rPr>
      <t>Gestión Táctica</t>
    </r>
    <r>
      <rPr>
        <i/>
        <sz val="14"/>
        <color theme="1"/>
        <rFont val="Calibri"/>
        <family val="2"/>
        <scheme val="minor"/>
      </rPr>
      <t>:</t>
    </r>
    <r>
      <rPr>
        <sz val="11"/>
        <color theme="1"/>
        <rFont val="Calibri"/>
        <family val="2"/>
        <scheme val="minor"/>
      </rPr>
      <t xml:space="preserve"> Se desarrolla con base en la gestión estratégica. El impacto de las decisiones y acciones, de mediano plazo, abarca las unidades estratégicas del negocio. Enmarca las funciones de </t>
    </r>
    <r>
      <rPr>
        <b/>
        <sz val="11"/>
        <color theme="1"/>
        <rFont val="Calibri"/>
        <family val="2"/>
        <scheme val="minor"/>
      </rPr>
      <t>organización y coordinación</t>
    </r>
    <r>
      <rPr>
        <sz val="11"/>
        <color theme="1"/>
        <rFont val="Calibri"/>
        <family val="2"/>
        <scheme val="minor"/>
      </rPr>
      <t>.</t>
    </r>
    <r>
      <rPr>
        <b/>
        <i/>
        <sz val="12"/>
        <color theme="1"/>
        <rFont val="Calibri"/>
        <family val="2"/>
        <scheme val="minor"/>
      </rPr>
      <t xml:space="preserve"> </t>
    </r>
    <r>
      <rPr>
        <b/>
        <i/>
        <sz val="14"/>
        <color rgb="FF00B050"/>
        <rFont val="Calibri"/>
        <family val="2"/>
        <scheme val="minor"/>
      </rPr>
      <t>• Gestión Operativa</t>
    </r>
    <r>
      <rPr>
        <b/>
        <i/>
        <sz val="12"/>
        <color rgb="FF00B050"/>
        <rFont val="Calibri"/>
        <family val="2"/>
        <scheme val="minor"/>
      </rPr>
      <t>:</t>
    </r>
    <r>
      <rPr>
        <sz val="11"/>
        <color theme="1"/>
        <rFont val="Calibri"/>
        <family val="2"/>
        <scheme val="minor"/>
      </rPr>
      <t xml:space="preserve"> Se desarrolla con base en la gestión táctica. El impacto de las decisiones y acciones es de corto plazo e incluye los equipos naturales de trabajo y los individuos. Básicamente tiene que ver con las funciones de ejecución y Control.</t>
    </r>
  </si>
  <si>
    <t>Una herramientas útil para el desarrollo de una gestión de calidad, es la medición y evaluación del servicio o producto que provee cada unidad u organización, a través de un conjunto de indicadores claves.</t>
  </si>
  <si>
    <t>Gestión Operativa-Indicares</t>
  </si>
  <si>
    <t>Economía (manejo adecuado de los recursos financieros), • Eficacia (logro de los objetivos institucionales), • Eficiencia (ejecución de las acciones usando el mínimo de recursos) • Calidad del Servicio (satisfacción de los requerimientos de los usuarios).</t>
  </si>
  <si>
    <t xml:space="preserve">La medición de la gestión </t>
  </si>
  <si>
    <t>Número de proyectos de fortalecimiento de la interculturalidad como actividades complementarias, coordinados con el departamento de cultura.</t>
  </si>
  <si>
    <t>Número de eventos de fortalecimiento del arte y humanidades, como actividades complementarias coordinadas con el Departamento de Cultura.</t>
  </si>
  <si>
    <t>Número de publicaciones de artículos científicos, libros y otros  de carácter regional o internacional.</t>
  </si>
  <si>
    <t>Hasta …..., se presentan estudios de problemas o necesidades para el Banco de Problemas del Observatorio Científico de la Uleam</t>
  </si>
  <si>
    <t xml:space="preserve">Hasta marzo del 2017 se finalizan los 5 Proyectos de vinculación con la sociedad ejecutados y evaluados. </t>
  </si>
  <si>
    <t>Hasta diciembre  2017, entregan 2 informes de monitoreo y evaluación de los programas y proyectos de la carrera.</t>
  </si>
  <si>
    <t>Número de informes  de  seguimiento, monitoreo  y evaluación de los programas y proyectos, demostrando los beneficiarios de los proyectos.</t>
  </si>
  <si>
    <t>Plan estratégico  alineados al PEDI 2016-2020 .</t>
  </si>
  <si>
    <t>Plan Operativo Anual de la facultad</t>
  </si>
  <si>
    <t>Planificación Operativa Anual-POA 2017</t>
  </si>
  <si>
    <t>Planificación Estratégico de Desarrollo Institucional-PEDI 2016-2020</t>
  </si>
  <si>
    <t>Plan  de Gestión de Seguridad, riesgos, desastres y vigilancia  de la carrera.</t>
  </si>
  <si>
    <t>Plan de Gestión de salud ocupacional  de la carrera.</t>
  </si>
  <si>
    <t>Hasta  diciembre de 2017, el 10% del Personal Administrativo y de Servicio recibe capacitación  al menos una vez en temas generales dentro de la institución.</t>
  </si>
  <si>
    <t>Hasta el primer trimestre 2017 se hará la gestión respectiva para que la carrera cuente con seguridad ocupacional.</t>
  </si>
  <si>
    <t>Hasta octubre del 2017, se ha cumplido con la implementación de las políticas y procesos institucionales en la carrera.</t>
  </si>
  <si>
    <t>Hasta julio  de 2017,  gestionar concurso de mérito 5 vacantes de profesores y  1 vacantes de personal administrativo.</t>
  </si>
  <si>
    <t>Hasta diciembre del 2017, la carrera entrega el 100% (12) de matrices de seguimiento, monitoreo de la planificación operativa.</t>
  </si>
  <si>
    <t>Hasta diciembre del 2017, se tendrán  2 informes de gestión de la comisión de seguimiento a graduados</t>
  </si>
  <si>
    <t>Hasta mayo de 2017, se ha diseñado y aprobado 2  Programa de Educación Continua para los graduados</t>
  </si>
  <si>
    <t xml:space="preserve">
Hasta diciembre  de 2017, se han insertado el 2% de los graduados de la carrera</t>
  </si>
  <si>
    <t>Hasta diciembre del 2017 se han elaborado 2 estudios de perfil de los graduados de la carrera.</t>
  </si>
  <si>
    <t>Distribución del trabajo docente.                                                              Socialización y aprobación en cada Facultad y por el Consejo Académico</t>
  </si>
  <si>
    <t>Programa de Tutorías estudiantiles.</t>
  </si>
  <si>
    <t>Acreditación Institucional con responsabilidad del Departamento de Evaluación Interna</t>
  </si>
  <si>
    <t>Plan de  entrega - recepción oportuna de los informes de autoevaluación de carreras.</t>
  </si>
  <si>
    <t xml:space="preserve">Plan  de adecuaciones  de   aulas  de clases, salas de docentes, laboratorios especializados, talleres de computación, salas de prácticas pre-profesionales adecuados incluyendo infraestructura eléctrica e internet  con fines de acreditación. </t>
  </si>
  <si>
    <t>Plan de abastecimiento de equipos, materiales e insumos de aulas de clases,  salas de docentes y otros  de tiempo completo y medio tiempo y de estudiantes, acreditados para evaluación del CEAACES.</t>
  </si>
  <si>
    <t>Hasta marzo del 2017 se planifica 1 evento de fortalecimiento de la interculturalidad.</t>
  </si>
  <si>
    <t>Hasta octubre del 2017, se habrá realizado 1  seminario de inclusión social y económica.</t>
  </si>
  <si>
    <t>Número de seminarios de inclusión social  como actividades complementarias, coordinados con el Departamento de Bienestar estudiantil.</t>
  </si>
  <si>
    <t>Hasta marzo del 2017 se aprueban los proyectos por el Departamento Central de Investigación.</t>
  </si>
  <si>
    <t>Hasta diciembre del 2017, el 60% de los docentes desarrollan investigación de algún tipo generativa o formativa.</t>
  </si>
  <si>
    <t>Hasta mayo del 2017, los estudiantes al menos el 10%, se involucran en proyectos de investigación.</t>
  </si>
  <si>
    <t>Hasta diciembre 2017  se presentarán, aprobarán  y ejecutan 2 proyectos Semilla según cronograma.</t>
  </si>
  <si>
    <t xml:space="preserve">Hasta octubre del 2017, en la  carrera se aplica, (en su currículo) al menos un resultado de investigación de tesis de Maestría o Doctorado de sus docentes. </t>
  </si>
  <si>
    <t>Hasta octubre del 2017, se habrá realizado 1  evento de fortalecimiento del arte y humanidades.</t>
  </si>
  <si>
    <t>Hasta diciembre 2017 se presentan informes de avances de proyectos de investigación.</t>
  </si>
  <si>
    <t>El 2% de los docentes obtiene la acreditación en la SENESCYT como investigadores, hasta mayo del 2017.</t>
  </si>
  <si>
    <t>Hasta Mayo 2017, la carrera establece 2 Programas en coordinación con el departamento de vinculación con la sociedad.</t>
  </si>
  <si>
    <t xml:space="preserve">Hasta junio de 2017, se han  incorporado los lineamientos  entre Investigación, Vinculación y Docencia en rediseños curriculares de las unidades académicas y en la práctica académica.
</t>
  </si>
  <si>
    <t>Hasta mayo de 2017, se ha diseñado y aprobado 2  Programa de Educación Continua Comunitaria   con la participación de docentes y estudiantes.</t>
  </si>
  <si>
    <t>Hasta febrero del 2017 se habrá presentado la planificación estratégica</t>
  </si>
  <si>
    <t>Hasta julio  del 2017  se habrá presentado la planificación operativa 2018</t>
  </si>
  <si>
    <t>Hasta el primer trimestre 2017 se hará la gestión respectiva para que la carrera cuente con seguridad integral</t>
  </si>
  <si>
    <t>Número de aplicaciones  de resultados de investigaciones de grado o postgrado  en los programas curriculares.</t>
  </si>
  <si>
    <t>Aplicación del Rediseño Curricular de la carrera</t>
  </si>
  <si>
    <t>En abril y septiembre  de 2017, se cumple con el 100% del proceso de matricula de 400 promedio estudiantes.</t>
  </si>
  <si>
    <t xml:space="preserve">Hasta julio 2017 se gestionan  5 becas académicas según necesidades de la población estudiantil en universidades del extranjero. </t>
  </si>
  <si>
    <t>Lograr el 100% hasta octubre del 2017 de cumplimiento de las acciones del Plan de Mejora Institucional.</t>
  </si>
  <si>
    <t>El porcentaje de avances  de obras de infraestructura civiles,  espacios de bienestar para acreditación.</t>
  </si>
  <si>
    <t xml:space="preserve">Hasta el primer  trimestre 2017 se cumple 100% de adecuaciones de aulas de clases,  salas de docentes, laboratorios especializados, talleres  de computación,  con fines de acreditación. </t>
  </si>
  <si>
    <t>Porcentaje  de estudiantes que investigan, asociados a proyectos.</t>
  </si>
  <si>
    <t>Número de Programas de Educación Continua  comunitaria que contribuirá a los objetivos del Buen Vivir para un período comprendido entre el 2016 - 2020.</t>
  </si>
  <si>
    <t>Número de alumnos que realizan prácticas pre-profesionales o pasantías de la carrera y se aplica el proceso de desarrollo de conocimiento, habilidades y valores para su ejercicio profesional.</t>
  </si>
  <si>
    <t>Número de graduados que se insertan laboralmente mediante el procesos de bolsa de empleo de la Uleam</t>
  </si>
  <si>
    <t>Distribución de trabajo académico basado en el estudio de perfil del docente,  aprobado por el Consejo de cada Facultad.</t>
  </si>
  <si>
    <t>Porcentaje de alumnos   con becas de estudios e intercambios en el extranjero coordinado con el Departamento de Relaciones Internacionales</t>
  </si>
  <si>
    <t>Porcentaje de docentes capacitados en didáctica, redacción científica y temas de acuerdo al área de conocimiento.</t>
  </si>
  <si>
    <t>En octubre  2017, se gestiona para becas de estudios de docentes en coordinación con DRI</t>
  </si>
  <si>
    <t>Número de mejoras de las áreas verdes, en el ámbito de ambiente de aprendizaje de la Unidad Académica, coordinados con el Departamento de Medio Ambiente.</t>
  </si>
  <si>
    <t>Hasta diciembre de 2017  se preveé la reforestación de las principales áreas de la carrera como espacios de bienestar estudiantil.</t>
  </si>
  <si>
    <t>Líneas de investigación coherentes con  las líneas institucionales.</t>
  </si>
  <si>
    <t>Porcentaje  de  visitas y uso   de libros,   revistas y periódicos especializados para las investigaciones y práctica de docente y de estudiantes.</t>
  </si>
  <si>
    <t>Porcentaje de informes de Autoevaluación de Carreras revisados a diciembre de 2017.</t>
  </si>
  <si>
    <t xml:space="preserve">Porcentaje  de aulas  de clases, salas de docentes, laboratorios especializados, centros de simulación, talleres de computación, salas de prácticas pre-profesionales adecuados incluyendo infraestructura eléctrica e internet  con fines de acreditación. </t>
  </si>
  <si>
    <t>El informe de estudiantes evaluados sobre permanencia, deserción, rendimiento académico y apoyo pedagógico, hasta septiembre del 2017</t>
  </si>
  <si>
    <t>Seguimiento de permanencia, rendimiento académico y apoyo pedagógico de  los estudiantes del primer año,  acompañamiento coordinado con el DANU</t>
  </si>
  <si>
    <t>Número  de Docentes que lideran e involucrados proyectos de investigación</t>
  </si>
  <si>
    <t>Hasta mayo del 2017, se realiza 2 eventos científicos multidisciplinarios en la facultad</t>
  </si>
  <si>
    <t>Hasta febrero de 2017, el Consejo Académico ha aprobado el seguimiento de silabo y las propuestas de mejoras en el proceso de enseñanza aprendizaje</t>
  </si>
  <si>
    <t>Número de informes de tutorías de acompañamiento estudiantiles a Vicerrectorado Académico.</t>
  </si>
  <si>
    <t>Porcentaje de seguimiento de equipos, muebles, enseres, insumos y otros para adecuar las aulas de clases, salas de docentes, estudiantes, laboratorios y otros de acreditación</t>
  </si>
  <si>
    <t xml:space="preserve">Hasta el segundo trimestre 2017 se  cumple el 100% de seguimiento de adquisiciones de equipos de  aulas de clases, salas de docentes, laboratorios especializados, talleres  de computación con fines de acreditación. </t>
  </si>
  <si>
    <t>Gestión de requerimientos de materiales de oficina, materiales didácticos,  insumos de limpieza y otros necesarios el desarrollo de las funciones sustantivas.</t>
  </si>
  <si>
    <t>Se gestiona hasta abril del 2017, el 100% de  materiales e insumos necesarios para cumplir con las funciones sustantivas de las IES.</t>
  </si>
  <si>
    <t>Hasta enero del  2017 se tiene aprobado por el Consejo Académico los modos-protocolos de titulación de la carrera.</t>
  </si>
  <si>
    <t>Programa de seguimiento y apoyo pedagógico a los bachilleres que aspiran ingresar a la Uleam</t>
  </si>
  <si>
    <t>Planes de mejoras aplicados desde el proceso de seguimiento y evaluación de los sílabos.</t>
  </si>
  <si>
    <t>Hasta diciembre 2017 se ha presentado 9 informes de tutorías a los estudiantes a vicerrectorado académico.</t>
  </si>
  <si>
    <t>Plan de capacitación docente aprobado por Consejo Académico(Redacción Científica, Pedagogía, Profesionalización de acuerdo a las áreas del conocimiento).</t>
  </si>
  <si>
    <t>Decano  Coordinador</t>
  </si>
  <si>
    <t xml:space="preserve">Hasta marzo  2017, se gestionará el 100%  de construcción y reparaciones de  aulas, oficinas TC, salas MT y espacios de bienestar existentes . </t>
  </si>
  <si>
    <t>Programa de estudio del perfil del docente de la Uleam de acuerdo a la asignatura impartida</t>
  </si>
  <si>
    <t>Vicerrectorado Académico/Talento Humano y Presidente Comisión Académica Facultad</t>
  </si>
  <si>
    <t>Porcentaje de  docentes que cursan Maestrías y estudios de PhD en Universidades Nacionales y Extranjeras.</t>
  </si>
  <si>
    <t>Hasta diciembre de 2017, se ha incrementado en un 5% los docentes matriculados en estudios de cuarto nivel,  (Maestrías y PhD).</t>
  </si>
  <si>
    <t>Gestión de solicitudes de inscripción  a Maestrías y PhD en Universidades Nacionales y Extranjeras.</t>
  </si>
  <si>
    <t>Porcentaje de docentes con becas de estudio en universidades extranjeras, coordinado con el Departamento de Relaciones Internacionales.</t>
  </si>
  <si>
    <t>Proyecto jardín Botánico Universitario.</t>
  </si>
  <si>
    <t>Proyecto de fortalecimiento intercultural del Departamento de Cultura, planificados con las carreras.</t>
  </si>
  <si>
    <t>Eventos y seminarios semilleros en diversos campos desde el departamento de Cultura</t>
  </si>
  <si>
    <t xml:space="preserve">FUNCIÓN  INVESTIGACIÓN: Generar conocimientos científicos, tecnológicos,  rescatar los saberes ancestrales, a través de una coherente institucionalización de la dinámica de los procesos de investigación, para  resolver  los principales problemas del país mejorando la calidad de vida  y  aportar  valor social al conocimiento.      </t>
  </si>
  <si>
    <t>Hasta marzo del 2017 se aprueba las líneas de trabajo de gestión de la investigación.</t>
  </si>
  <si>
    <t xml:space="preserve"> Programa Semilla de la Uleam</t>
  </si>
  <si>
    <t>Número de investigaciones de problemas o necesidades de diferentes sectores de la economía, incorporándolos en programas y proyectos de investigación y vinculación dando pertinencia a la carrera.</t>
  </si>
  <si>
    <t>Líneas de Vinculación coherentes con las líneas institucionales.</t>
  </si>
  <si>
    <t>Cumplir con el 100% de prácticas pre-profesionales o pasantías de la carrera y se aplica el proceso de desarrollo de conocimiento, habilidades y valores para su ejercicio profesional.</t>
  </si>
  <si>
    <t>Número de alumnos con ayudas económicas, becas por altos promedios académicos, estudiantes con discapacidad, bajos recursos económicos, por alimentación, capacitaciones.</t>
  </si>
  <si>
    <t xml:space="preserve">Programa de becas académicas a los alumnos del Departamento de Bienestar Estudiantil.
</t>
  </si>
  <si>
    <t>Número de estudios de perfil de los graduados aplicados en las mallas curriculares y en los planes académicos de la carrera.</t>
  </si>
  <si>
    <t>Programa de capacitación para personal administrativo y empleados de la Uleam</t>
  </si>
  <si>
    <t>Programa de seguridad, riesgos, desastres, vigilancia  y salud ocupacional institucional .</t>
  </si>
  <si>
    <t>Sistema de información y de comunicación institucional.</t>
  </si>
  <si>
    <t>Número de procesos disciplinarios  investigados,  aplicando el Código de ética ante la Comisión Especial de Disciplina.</t>
  </si>
  <si>
    <t>Directora Planeamiento Uleam</t>
  </si>
  <si>
    <t xml:space="preserve">FUNCIÓN: FORMACIÓN (ACADEMIA):  Desarrollar un modelo de gestión académica, articulando las funciones sustantivas de la universidad,   garantizando en la Uleam una educación superior de calidad que  forma talentos humanos con sólidos dominios científicos, tecnológicos y humanísticos dando respuestas a las necesidades del desarrollo local, regional y nacional.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</si>
</sst>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_(&quot;$&quot;\ * \(#,##0.00\);_(&quot;$&quot;\ * &quot;-&quot;??_);_(@_)"/>
    <numFmt numFmtId="43" formatCode="_(* #,##0.00_);_(* \(#,##0.00\);_(* &quot;-&quot;??_);_(@_)"/>
    <numFmt numFmtId="164" formatCode="0.0%"/>
  </numFmts>
  <fonts count="61" x14ac:knownFonts="1">
    <font>
      <sz val="11"/>
      <color theme="1"/>
      <name val="Calibri"/>
      <family val="2"/>
      <scheme val="minor"/>
    </font>
    <font>
      <sz val="11"/>
      <color theme="1"/>
      <name val="Calibri"/>
      <family val="2"/>
      <scheme val="minor"/>
    </font>
    <font>
      <sz val="10"/>
      <color theme="1"/>
      <name val="Calibri Light"/>
      <family val="2"/>
    </font>
    <font>
      <b/>
      <sz val="10"/>
      <color theme="1"/>
      <name val="Calibri Light"/>
      <family val="2"/>
    </font>
    <font>
      <sz val="10"/>
      <name val="Calibri Light"/>
      <family val="2"/>
    </font>
    <font>
      <b/>
      <sz val="11"/>
      <color theme="1"/>
      <name val="Calibri Light"/>
      <family val="2"/>
    </font>
    <font>
      <b/>
      <sz val="12"/>
      <color theme="1"/>
      <name val="Calibri Light"/>
      <family val="2"/>
    </font>
    <font>
      <b/>
      <sz val="10"/>
      <name val="Calibri Light"/>
      <family val="2"/>
    </font>
    <font>
      <b/>
      <sz val="10"/>
      <color indexed="8"/>
      <name val="Calibri Light"/>
      <family val="2"/>
    </font>
    <font>
      <b/>
      <sz val="10"/>
      <color rgb="FF00B0F0"/>
      <name val="Calibri Light"/>
      <family val="2"/>
    </font>
    <font>
      <i/>
      <sz val="10"/>
      <name val="Calibri Light"/>
      <family val="2"/>
    </font>
    <font>
      <b/>
      <sz val="9"/>
      <name val="Calibri Light"/>
      <family val="2"/>
    </font>
    <font>
      <b/>
      <i/>
      <sz val="10"/>
      <name val="Calibri Light"/>
      <family val="2"/>
    </font>
    <font>
      <sz val="9"/>
      <color theme="1"/>
      <name val="Calibri Light"/>
      <family val="2"/>
    </font>
    <font>
      <sz val="10"/>
      <color indexed="8"/>
      <name val="Calibri Light"/>
      <family val="2"/>
    </font>
    <font>
      <b/>
      <sz val="11"/>
      <name val="Calibri Light"/>
      <family val="2"/>
    </font>
    <font>
      <b/>
      <sz val="11"/>
      <name val="Arial"/>
      <family val="2"/>
    </font>
    <font>
      <sz val="12"/>
      <name val="Arial"/>
      <family val="2"/>
    </font>
    <font>
      <b/>
      <sz val="12"/>
      <name val="Arial"/>
      <family val="2"/>
    </font>
    <font>
      <b/>
      <sz val="14"/>
      <name val="Arial"/>
      <family val="2"/>
    </font>
    <font>
      <sz val="14"/>
      <name val="Arial"/>
      <family val="2"/>
    </font>
    <font>
      <sz val="11"/>
      <name val="Arial"/>
      <family val="2"/>
    </font>
    <font>
      <b/>
      <sz val="18"/>
      <name val="Arial"/>
      <family val="2"/>
    </font>
    <font>
      <sz val="18"/>
      <name val="Arial"/>
      <family val="2"/>
    </font>
    <font>
      <b/>
      <sz val="16"/>
      <name val="Arial"/>
      <family val="2"/>
    </font>
    <font>
      <b/>
      <sz val="9"/>
      <name val="Arial"/>
      <family val="2"/>
    </font>
    <font>
      <b/>
      <i/>
      <sz val="10"/>
      <name val="Arial"/>
      <family val="2"/>
    </font>
    <font>
      <sz val="9"/>
      <name val="Calibri Light"/>
      <family val="2"/>
    </font>
    <font>
      <sz val="16"/>
      <name val="Arial"/>
      <family val="2"/>
    </font>
    <font>
      <b/>
      <sz val="9"/>
      <color theme="1"/>
      <name val="Calibri Light"/>
      <family val="2"/>
    </font>
    <font>
      <b/>
      <i/>
      <sz val="9"/>
      <name val="Calibri Light"/>
      <family val="2"/>
    </font>
    <font>
      <sz val="16"/>
      <name val="Calibri Light"/>
      <family val="2"/>
    </font>
    <font>
      <b/>
      <sz val="16"/>
      <name val="Calibri Light"/>
      <family val="2"/>
    </font>
    <font>
      <sz val="14"/>
      <color theme="1"/>
      <name val="Calibri Light"/>
      <family val="2"/>
    </font>
    <font>
      <b/>
      <sz val="14"/>
      <color theme="1"/>
      <name val="Calibri Light"/>
      <family val="2"/>
    </font>
    <font>
      <b/>
      <sz val="12"/>
      <name val="Arial Narrow"/>
      <family val="2"/>
    </font>
    <font>
      <sz val="12"/>
      <name val="Arial Narrow"/>
      <family val="2"/>
    </font>
    <font>
      <sz val="12"/>
      <color theme="1"/>
      <name val="Arial Narrow"/>
      <family val="2"/>
    </font>
    <font>
      <sz val="11"/>
      <name val="Arial Narrow"/>
      <family val="2"/>
    </font>
    <font>
      <sz val="11"/>
      <color theme="1"/>
      <name val="Arial Narrow"/>
      <family val="2"/>
    </font>
    <font>
      <b/>
      <sz val="11"/>
      <color theme="1"/>
      <name val="Calibri"/>
      <family val="2"/>
      <scheme val="minor"/>
    </font>
    <font>
      <b/>
      <sz val="9"/>
      <color theme="1"/>
      <name val="Calibri"/>
      <family val="2"/>
      <scheme val="minor"/>
    </font>
    <font>
      <sz val="8"/>
      <color theme="1"/>
      <name val="Calibri"/>
      <family val="2"/>
      <scheme val="minor"/>
    </font>
    <font>
      <sz val="9"/>
      <color theme="1"/>
      <name val="Calibri"/>
      <family val="2"/>
      <scheme val="minor"/>
    </font>
    <font>
      <sz val="10"/>
      <color theme="1"/>
      <name val="Calibri"/>
      <family val="2"/>
      <scheme val="minor"/>
    </font>
    <font>
      <b/>
      <sz val="13"/>
      <color theme="1"/>
      <name val="Calibri"/>
      <family val="2"/>
      <scheme val="minor"/>
    </font>
    <font>
      <b/>
      <sz val="8"/>
      <color theme="1"/>
      <name val="Calibri"/>
      <family val="2"/>
      <scheme val="minor"/>
    </font>
    <font>
      <b/>
      <sz val="8"/>
      <name val="Calibri"/>
      <family val="2"/>
      <scheme val="minor"/>
    </font>
    <font>
      <b/>
      <sz val="7"/>
      <name val="Calibri"/>
      <family val="2"/>
      <scheme val="minor"/>
    </font>
    <font>
      <b/>
      <sz val="14"/>
      <color theme="1"/>
      <name val="Bookman Old Style"/>
      <family val="1"/>
    </font>
    <font>
      <b/>
      <sz val="14"/>
      <color theme="1"/>
      <name val="Calibri"/>
      <family val="2"/>
      <scheme val="minor"/>
    </font>
    <font>
      <sz val="13"/>
      <color theme="1"/>
      <name val="Calibri"/>
      <family val="2"/>
      <scheme val="minor"/>
    </font>
    <font>
      <b/>
      <sz val="12"/>
      <color theme="1"/>
      <name val="Calibri"/>
      <family val="2"/>
      <scheme val="minor"/>
    </font>
    <font>
      <sz val="12"/>
      <color rgb="FF222222"/>
      <name val="Arial"/>
      <family val="2"/>
    </font>
    <font>
      <b/>
      <sz val="12"/>
      <color rgb="FF222222"/>
      <name val="Arial"/>
      <family val="2"/>
    </font>
    <font>
      <b/>
      <sz val="12"/>
      <color rgb="FF00B050"/>
      <name val="Calibri"/>
      <family val="2"/>
      <scheme val="minor"/>
    </font>
    <font>
      <b/>
      <i/>
      <sz val="12"/>
      <color rgb="FF00B050"/>
      <name val="Calibri"/>
      <family val="2"/>
      <scheme val="minor"/>
    </font>
    <font>
      <b/>
      <i/>
      <sz val="12"/>
      <color theme="1"/>
      <name val="Calibri"/>
      <family val="2"/>
      <scheme val="minor"/>
    </font>
    <font>
      <b/>
      <i/>
      <sz val="14"/>
      <color rgb="FF00B050"/>
      <name val="Calibri"/>
      <family val="2"/>
      <scheme val="minor"/>
    </font>
    <font>
      <i/>
      <sz val="14"/>
      <color theme="1"/>
      <name val="Calibri"/>
      <family val="2"/>
      <scheme val="minor"/>
    </font>
    <font>
      <b/>
      <sz val="14"/>
      <color rgb="FF00B050"/>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rgb="FF00FFFF"/>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s>
  <borders count="11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theme="8" tint="-0.249977111117893"/>
      </left>
      <right/>
      <top style="medium">
        <color theme="8" tint="-0.249977111117893"/>
      </top>
      <bottom style="thin">
        <color theme="8" tint="-0.249977111117893"/>
      </bottom>
      <diagonal/>
    </border>
    <border>
      <left style="medium">
        <color theme="8" tint="-0.249977111117893"/>
      </left>
      <right/>
      <top style="medium">
        <color theme="8" tint="-0.249977111117893"/>
      </top>
      <bottom/>
      <diagonal/>
    </border>
    <border>
      <left/>
      <right/>
      <top style="medium">
        <color theme="8" tint="-0.249977111117893"/>
      </top>
      <bottom/>
      <diagonal/>
    </border>
    <border>
      <left/>
      <right style="medium">
        <color theme="8" tint="-0.249977111117893"/>
      </right>
      <top style="medium">
        <color theme="8" tint="-0.249977111117893"/>
      </top>
      <bottom/>
      <diagonal/>
    </border>
    <border>
      <left/>
      <right style="thin">
        <color theme="8" tint="-0.249977111117893"/>
      </right>
      <top style="medium">
        <color theme="8" tint="-0.249977111117893"/>
      </top>
      <bottom style="thin">
        <color theme="8" tint="-0.249977111117893"/>
      </bottom>
      <diagonal/>
    </border>
    <border>
      <left style="thin">
        <color theme="8" tint="-0.249977111117893"/>
      </left>
      <right style="thin">
        <color theme="8" tint="-0.249977111117893"/>
      </right>
      <top style="medium">
        <color theme="8" tint="-0.249977111117893"/>
      </top>
      <bottom style="thin">
        <color theme="8" tint="-0.249977111117893"/>
      </bottom>
      <diagonal/>
    </border>
    <border>
      <left style="thin">
        <color theme="8" tint="-0.249977111117893"/>
      </left>
      <right style="medium">
        <color theme="8" tint="-0.249977111117893"/>
      </right>
      <top style="medium">
        <color theme="8" tint="-0.249977111117893"/>
      </top>
      <bottom style="thin">
        <color theme="8" tint="-0.249977111117893"/>
      </bottom>
      <diagonal/>
    </border>
    <border>
      <left style="medium">
        <color theme="8" tint="-0.249977111117893"/>
      </left>
      <right/>
      <top style="thin">
        <color theme="8" tint="-0.249977111117893"/>
      </top>
      <bottom style="thin">
        <color theme="8" tint="-0.249977111117893"/>
      </bottom>
      <diagonal/>
    </border>
    <border>
      <left style="medium">
        <color theme="8" tint="-0.249977111117893"/>
      </left>
      <right/>
      <top/>
      <bottom/>
      <diagonal/>
    </border>
    <border>
      <left/>
      <right style="medium">
        <color theme="8" tint="-0.249977111117893"/>
      </right>
      <top/>
      <bottom/>
      <diagonal/>
    </border>
    <border>
      <left/>
      <right style="thin">
        <color theme="8" tint="-0.249977111117893"/>
      </right>
      <top style="thin">
        <color theme="8" tint="-0.249977111117893"/>
      </top>
      <bottom style="thin">
        <color theme="8" tint="-0.249977111117893"/>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n">
        <color theme="8" tint="-0.249977111117893"/>
      </left>
      <right style="medium">
        <color theme="8" tint="-0.249977111117893"/>
      </right>
      <top style="thin">
        <color theme="8" tint="-0.249977111117893"/>
      </top>
      <bottom style="thin">
        <color theme="8" tint="-0.249977111117893"/>
      </bottom>
      <diagonal/>
    </border>
    <border>
      <left style="medium">
        <color theme="8" tint="-0.249977111117893"/>
      </left>
      <right/>
      <top style="thin">
        <color theme="8" tint="-0.249977111117893"/>
      </top>
      <bottom/>
      <diagonal/>
    </border>
    <border>
      <left/>
      <right/>
      <top style="thin">
        <color theme="8" tint="-0.249977111117893"/>
      </top>
      <bottom/>
      <diagonal/>
    </border>
    <border>
      <left/>
      <right style="medium">
        <color theme="8" tint="-0.249977111117893"/>
      </right>
      <top style="thin">
        <color theme="8" tint="-0.249977111117893"/>
      </top>
      <bottom/>
      <diagonal/>
    </border>
    <border>
      <left style="medium">
        <color theme="8" tint="-0.249977111117893"/>
      </left>
      <right/>
      <top style="thin">
        <color theme="8" tint="-0.249977111117893"/>
      </top>
      <bottom style="medium">
        <color theme="8" tint="-0.249977111117893"/>
      </bottom>
      <diagonal/>
    </border>
    <border>
      <left style="medium">
        <color theme="8" tint="-0.249977111117893"/>
      </left>
      <right/>
      <top/>
      <bottom style="medium">
        <color theme="8" tint="-0.249977111117893"/>
      </bottom>
      <diagonal/>
    </border>
    <border>
      <left/>
      <right/>
      <top/>
      <bottom style="medium">
        <color theme="8" tint="-0.249977111117893"/>
      </bottom>
      <diagonal/>
    </border>
    <border>
      <left/>
      <right style="medium">
        <color theme="8" tint="-0.249977111117893"/>
      </right>
      <top/>
      <bottom style="medium">
        <color theme="8" tint="-0.249977111117893"/>
      </bottom>
      <diagonal/>
    </border>
    <border>
      <left/>
      <right style="thin">
        <color theme="8" tint="-0.249977111117893"/>
      </right>
      <top style="thin">
        <color theme="8" tint="-0.249977111117893"/>
      </top>
      <bottom style="medium">
        <color theme="8" tint="-0.249977111117893"/>
      </bottom>
      <diagonal/>
    </border>
    <border>
      <left style="thin">
        <color theme="8" tint="-0.249977111117893"/>
      </left>
      <right style="thin">
        <color theme="8" tint="-0.249977111117893"/>
      </right>
      <top style="thin">
        <color theme="8" tint="-0.249977111117893"/>
      </top>
      <bottom style="medium">
        <color theme="8" tint="-0.249977111117893"/>
      </bottom>
      <diagonal/>
    </border>
    <border>
      <left style="thin">
        <color theme="8" tint="-0.249977111117893"/>
      </left>
      <right style="medium">
        <color theme="8" tint="-0.249977111117893"/>
      </right>
      <top style="thin">
        <color theme="8" tint="-0.249977111117893"/>
      </top>
      <bottom style="medium">
        <color theme="8" tint="-0.249977111117893"/>
      </bottom>
      <diagonal/>
    </border>
    <border>
      <left style="medium">
        <color theme="8" tint="-0.24994659260841701"/>
      </left>
      <right/>
      <top style="medium">
        <color theme="8" tint="-0.24994659260841701"/>
      </top>
      <bottom style="medium">
        <color theme="8" tint="-0.24994659260841701"/>
      </bottom>
      <diagonal/>
    </border>
    <border>
      <left/>
      <right/>
      <top style="medium">
        <color theme="8" tint="-0.24994659260841701"/>
      </top>
      <bottom style="medium">
        <color theme="8" tint="-0.24994659260841701"/>
      </bottom>
      <diagonal/>
    </border>
    <border>
      <left/>
      <right style="medium">
        <color theme="8" tint="-0.24994659260841701"/>
      </right>
      <top style="medium">
        <color theme="8" tint="-0.24994659260841701"/>
      </top>
      <bottom style="medium">
        <color theme="8" tint="-0.24994659260841701"/>
      </bottom>
      <diagonal/>
    </border>
    <border>
      <left style="medium">
        <color theme="8" tint="-0.24994659260841701"/>
      </left>
      <right/>
      <top style="medium">
        <color theme="8" tint="-0.24994659260841701"/>
      </top>
      <bottom style="thin">
        <color theme="8" tint="-0.24994659260841701"/>
      </bottom>
      <diagonal/>
    </border>
    <border>
      <left/>
      <right/>
      <top style="medium">
        <color theme="8" tint="-0.24994659260841701"/>
      </top>
      <bottom style="thin">
        <color theme="8" tint="-0.24994659260841701"/>
      </bottom>
      <diagonal/>
    </border>
    <border>
      <left/>
      <right style="thin">
        <color theme="8" tint="-0.24994659260841701"/>
      </right>
      <top style="medium">
        <color theme="8" tint="-0.24994659260841701"/>
      </top>
      <bottom style="thin">
        <color theme="8" tint="-0.24994659260841701"/>
      </bottom>
      <diagonal/>
    </border>
    <border>
      <left style="thin">
        <color theme="8" tint="-0.24994659260841701"/>
      </left>
      <right style="thin">
        <color theme="8" tint="-0.24994659260841701"/>
      </right>
      <top/>
      <bottom style="thin">
        <color theme="8" tint="-0.24994659260841701"/>
      </bottom>
      <diagonal/>
    </border>
    <border>
      <left style="thin">
        <color theme="8" tint="-0.24994659260841701"/>
      </left>
      <right style="medium">
        <color theme="8" tint="-0.24994659260841701"/>
      </right>
      <top/>
      <bottom style="thin">
        <color theme="8" tint="-0.24994659260841701"/>
      </bottom>
      <diagonal/>
    </border>
    <border>
      <left style="medium">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medium">
        <color theme="8" tint="-0.24994659260841701"/>
      </right>
      <top style="thin">
        <color theme="8" tint="-0.24994659260841701"/>
      </top>
      <bottom style="thin">
        <color theme="8" tint="-0.24994659260841701"/>
      </bottom>
      <diagonal/>
    </border>
    <border>
      <left style="medium">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medium">
        <color theme="8" tint="-0.24994659260841701"/>
      </right>
      <top style="thin">
        <color theme="8" tint="-0.24994659260841701"/>
      </top>
      <bottom/>
      <diagonal/>
    </border>
    <border>
      <left style="medium">
        <color theme="8" tint="-0.24994659260841701"/>
      </left>
      <right style="thin">
        <color theme="8" tint="-0.24994659260841701"/>
      </right>
      <top style="medium">
        <color theme="8" tint="-0.24994659260841701"/>
      </top>
      <bottom style="thin">
        <color theme="8" tint="-0.24994659260841701"/>
      </bottom>
      <diagonal/>
    </border>
    <border>
      <left style="thin">
        <color theme="8" tint="-0.24994659260841701"/>
      </left>
      <right style="thin">
        <color theme="8" tint="-0.24994659260841701"/>
      </right>
      <top style="medium">
        <color theme="8" tint="-0.24994659260841701"/>
      </top>
      <bottom style="thin">
        <color theme="8" tint="-0.24994659260841701"/>
      </bottom>
      <diagonal/>
    </border>
    <border>
      <left style="thin">
        <color theme="8" tint="-0.24994659260841701"/>
      </left>
      <right style="medium">
        <color theme="8" tint="-0.24994659260841701"/>
      </right>
      <top style="medium">
        <color theme="8" tint="-0.24994659260841701"/>
      </top>
      <bottom style="thin">
        <color theme="8" tint="-0.24994659260841701"/>
      </bottom>
      <diagonal/>
    </border>
    <border>
      <left/>
      <right style="thin">
        <color theme="8" tint="-0.24994659260841701"/>
      </right>
      <top style="medium">
        <color theme="8" tint="-0.24994659260841701"/>
      </top>
      <bottom style="medium">
        <color theme="8" tint="-0.24994659260841701"/>
      </bottom>
      <diagonal/>
    </border>
    <border>
      <left style="thin">
        <color theme="8" tint="-0.24994659260841701"/>
      </left>
      <right style="thin">
        <color theme="8" tint="-0.24994659260841701"/>
      </right>
      <top style="medium">
        <color theme="8" tint="-0.24994659260841701"/>
      </top>
      <bottom style="medium">
        <color theme="8" tint="-0.24994659260841701"/>
      </bottom>
      <diagonal/>
    </border>
    <border>
      <left style="thin">
        <color theme="8" tint="-0.24994659260841701"/>
      </left>
      <right style="medium">
        <color theme="8" tint="-0.24994659260841701"/>
      </right>
      <top style="medium">
        <color theme="8" tint="-0.24994659260841701"/>
      </top>
      <bottom style="medium">
        <color theme="8" tint="-0.24994659260841701"/>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32">
    <xf numFmtId="0" fontId="0" fillId="0" borderId="0" xfId="0"/>
    <xf numFmtId="0" fontId="2" fillId="2" borderId="0" xfId="0" applyFont="1" applyFill="1"/>
    <xf numFmtId="0" fontId="3" fillId="2" borderId="0" xfId="0" applyFont="1" applyFill="1" applyAlignment="1">
      <alignment horizontal="left" vertical="center"/>
    </xf>
    <xf numFmtId="0" fontId="2" fillId="2" borderId="0" xfId="0" applyFont="1" applyFill="1" applyAlignment="1">
      <alignment horizontal="justify" vertical="center"/>
    </xf>
    <xf numFmtId="0" fontId="2" fillId="2" borderId="0" xfId="0" applyFont="1" applyFill="1" applyAlignment="1">
      <alignment horizontal="left" vertical="center"/>
    </xf>
    <xf numFmtId="0" fontId="2" fillId="0" borderId="0" xfId="0" applyFont="1" applyFill="1"/>
    <xf numFmtId="0" fontId="4" fillId="0" borderId="8" xfId="0" applyFont="1" applyFill="1" applyBorder="1" applyAlignment="1">
      <alignment horizontal="justify" vertical="center" wrapText="1"/>
    </xf>
    <xf numFmtId="0" fontId="4" fillId="0" borderId="11" xfId="0" applyFont="1" applyFill="1" applyBorder="1" applyAlignment="1">
      <alignment horizontal="justify" vertical="center" wrapText="1"/>
    </xf>
    <xf numFmtId="4" fontId="4" fillId="0" borderId="11" xfId="0" applyNumberFormat="1" applyFont="1" applyFill="1" applyBorder="1" applyAlignment="1">
      <alignment horizontal="justify" vertical="center" wrapText="1"/>
    </xf>
    <xf numFmtId="0" fontId="7" fillId="5" borderId="11" xfId="0" applyFont="1" applyFill="1" applyBorder="1" applyAlignment="1">
      <alignment horizontal="justify" vertical="center" wrapText="1"/>
    </xf>
    <xf numFmtId="0" fontId="2" fillId="0" borderId="0" xfId="0" applyFont="1"/>
    <xf numFmtId="0" fontId="2" fillId="2" borderId="0" xfId="0" applyFont="1" applyFill="1" applyBorder="1" applyAlignment="1">
      <alignment horizontal="left" vertical="center" wrapText="1"/>
    </xf>
    <xf numFmtId="0" fontId="4" fillId="0" borderId="22" xfId="0" applyFont="1" applyFill="1" applyBorder="1" applyAlignment="1">
      <alignment horizontal="justify" vertical="center" wrapText="1"/>
    </xf>
    <xf numFmtId="0" fontId="4" fillId="2" borderId="11" xfId="0" applyFont="1" applyFill="1" applyBorder="1" applyAlignment="1">
      <alignment horizontal="justify" vertical="center" wrapText="1"/>
    </xf>
    <xf numFmtId="4" fontId="2" fillId="2" borderId="0" xfId="0" applyNumberFormat="1" applyFont="1" applyFill="1" applyBorder="1" applyAlignment="1">
      <alignment horizontal="left" vertical="center" wrapText="1"/>
    </xf>
    <xf numFmtId="0" fontId="3" fillId="2" borderId="0" xfId="0" applyFont="1" applyFill="1" applyBorder="1" applyAlignment="1">
      <alignment horizontal="left" vertical="center"/>
    </xf>
    <xf numFmtId="0" fontId="7" fillId="7" borderId="25" xfId="0" applyFont="1" applyFill="1" applyBorder="1" applyAlignment="1">
      <alignment horizontal="justify" vertical="center" wrapText="1"/>
    </xf>
    <xf numFmtId="4" fontId="2" fillId="2" borderId="0" xfId="0" applyNumberFormat="1" applyFont="1" applyFill="1" applyBorder="1" applyAlignment="1">
      <alignment horizontal="left" vertical="center"/>
    </xf>
    <xf numFmtId="0" fontId="4" fillId="0" borderId="27" xfId="0" applyFont="1" applyFill="1" applyBorder="1" applyAlignment="1">
      <alignment horizontal="justify" vertical="center" wrapText="1"/>
    </xf>
    <xf numFmtId="0" fontId="4" fillId="0" borderId="28" xfId="0" applyFont="1" applyFill="1" applyBorder="1" applyAlignment="1">
      <alignment horizontal="justify" vertical="center" wrapText="1"/>
    </xf>
    <xf numFmtId="0" fontId="4" fillId="0" borderId="29" xfId="0" applyFont="1" applyFill="1" applyBorder="1" applyAlignment="1">
      <alignment horizontal="justify" vertical="center" wrapText="1"/>
    </xf>
    <xf numFmtId="0" fontId="4" fillId="2" borderId="27" xfId="0" applyFont="1" applyFill="1" applyBorder="1" applyAlignment="1">
      <alignment horizontal="justify" vertical="center" wrapText="1"/>
    </xf>
    <xf numFmtId="0" fontId="4" fillId="2" borderId="28" xfId="0" applyFont="1" applyFill="1" applyBorder="1" applyAlignment="1">
      <alignment horizontal="justify" vertical="center" wrapText="1"/>
    </xf>
    <xf numFmtId="0" fontId="7" fillId="5" borderId="28" xfId="0" applyFont="1" applyFill="1" applyBorder="1" applyAlignment="1">
      <alignment horizontal="justify" vertical="center" wrapText="1"/>
    </xf>
    <xf numFmtId="0" fontId="2" fillId="0" borderId="0" xfId="0" applyFont="1" applyFill="1" applyAlignment="1">
      <alignment horizontal="left"/>
    </xf>
    <xf numFmtId="0" fontId="14" fillId="0" borderId="28" xfId="0" applyFont="1" applyBorder="1" applyAlignment="1">
      <alignment horizontal="justify" vertical="center"/>
    </xf>
    <xf numFmtId="0" fontId="8" fillId="5" borderId="28" xfId="0" applyFont="1" applyFill="1" applyBorder="1" applyAlignment="1">
      <alignment horizontal="justify" vertical="center" wrapText="1"/>
    </xf>
    <xf numFmtId="0" fontId="2" fillId="0" borderId="0" xfId="0" applyFont="1" applyFill="1" applyBorder="1" applyAlignment="1">
      <alignment horizontal="left" vertical="center" wrapText="1"/>
    </xf>
    <xf numFmtId="4" fontId="2" fillId="0" borderId="0" xfId="0" applyNumberFormat="1" applyFont="1" applyBorder="1" applyAlignment="1">
      <alignment horizontal="left" vertical="center"/>
    </xf>
    <xf numFmtId="0" fontId="2" fillId="0" borderId="0" xfId="0" applyFont="1" applyAlignment="1">
      <alignment vertical="center"/>
    </xf>
    <xf numFmtId="0" fontId="2" fillId="2" borderId="0" xfId="0" applyFont="1" applyFill="1" applyBorder="1" applyAlignment="1">
      <alignment horizontal="center" vertical="center"/>
    </xf>
    <xf numFmtId="0" fontId="7" fillId="7" borderId="23" xfId="0" applyFont="1" applyFill="1" applyBorder="1" applyAlignment="1">
      <alignment horizontal="justify" vertical="center" wrapText="1"/>
    </xf>
    <xf numFmtId="0" fontId="2" fillId="0" borderId="0" xfId="0" applyFont="1" applyAlignment="1">
      <alignment horizontal="justify" vertical="center"/>
    </xf>
    <xf numFmtId="0" fontId="2" fillId="0" borderId="0" xfId="0" applyFont="1" applyAlignment="1">
      <alignment horizontal="left" vertical="center"/>
    </xf>
    <xf numFmtId="0" fontId="15" fillId="7" borderId="25" xfId="0" applyFont="1" applyFill="1" applyBorder="1" applyAlignment="1">
      <alignment horizontal="justify" vertical="center" wrapText="1"/>
    </xf>
    <xf numFmtId="0" fontId="21" fillId="0" borderId="0" xfId="0" applyFont="1" applyBorder="1"/>
    <xf numFmtId="0" fontId="16" fillId="8" borderId="43" xfId="0" applyFont="1" applyFill="1" applyBorder="1" applyAlignment="1">
      <alignment horizontal="center" vertical="center"/>
    </xf>
    <xf numFmtId="0" fontId="21" fillId="0" borderId="0" xfId="0" applyFont="1" applyFill="1" applyBorder="1"/>
    <xf numFmtId="0" fontId="21" fillId="0" borderId="0" xfId="0" applyFont="1" applyAlignment="1">
      <alignment horizontal="left"/>
    </xf>
    <xf numFmtId="0" fontId="21" fillId="0" borderId="0" xfId="0" applyFont="1" applyAlignment="1">
      <alignment horizontal="justify" vertical="center" wrapText="1"/>
    </xf>
    <xf numFmtId="0" fontId="21" fillId="0" borderId="0" xfId="0" applyFont="1"/>
    <xf numFmtId="0" fontId="21" fillId="0" borderId="0" xfId="0" applyFont="1" applyAlignment="1">
      <alignment horizontal="center" vertical="center"/>
    </xf>
    <xf numFmtId="4" fontId="21" fillId="0" borderId="0" xfId="0" applyNumberFormat="1" applyFont="1"/>
    <xf numFmtId="0" fontId="21" fillId="0" borderId="0" xfId="0" applyFont="1" applyFill="1"/>
    <xf numFmtId="0" fontId="2" fillId="2" borderId="0" xfId="0" applyFont="1" applyFill="1" applyAlignment="1">
      <alignment horizontal="center" vertical="center"/>
    </xf>
    <xf numFmtId="0" fontId="2" fillId="0" borderId="0" xfId="0" applyFont="1" applyBorder="1" applyAlignment="1">
      <alignment horizontal="center" vertical="center"/>
    </xf>
    <xf numFmtId="0" fontId="3" fillId="2" borderId="0" xfId="0" applyFont="1" applyFill="1" applyBorder="1" applyAlignment="1">
      <alignment horizontal="left" vertical="center" wrapText="1"/>
    </xf>
    <xf numFmtId="0" fontId="2" fillId="0" borderId="43" xfId="0" applyFont="1" applyBorder="1" applyAlignment="1">
      <alignment horizontal="left" vertical="center" wrapText="1"/>
    </xf>
    <xf numFmtId="0" fontId="2" fillId="2" borderId="43"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13" fillId="0" borderId="44" xfId="0" applyFont="1" applyFill="1" applyBorder="1" applyAlignment="1">
      <alignment horizontal="left" vertical="center" wrapText="1"/>
    </xf>
    <xf numFmtId="0" fontId="13" fillId="2" borderId="21" xfId="0" applyFont="1" applyFill="1" applyBorder="1" applyAlignment="1">
      <alignment horizontal="left" vertical="center" wrapText="1"/>
    </xf>
    <xf numFmtId="0" fontId="2" fillId="0" borderId="44" xfId="0" applyFont="1" applyBorder="1" applyAlignment="1">
      <alignment horizontal="left" vertical="center" wrapText="1"/>
    </xf>
    <xf numFmtId="0" fontId="11" fillId="6" borderId="11" xfId="0" applyFont="1" applyFill="1" applyBorder="1" applyAlignment="1">
      <alignment horizontal="justify" vertical="center" wrapText="1"/>
    </xf>
    <xf numFmtId="4" fontId="11" fillId="6" borderId="12" xfId="1" applyNumberFormat="1" applyFont="1" applyFill="1" applyBorder="1" applyAlignment="1">
      <alignment vertical="center"/>
    </xf>
    <xf numFmtId="0" fontId="3" fillId="5" borderId="29" xfId="0" applyFont="1" applyFill="1" applyBorder="1" applyAlignment="1">
      <alignment horizontal="justify" vertical="center" wrapText="1"/>
    </xf>
    <xf numFmtId="0" fontId="12" fillId="5" borderId="29" xfId="0" applyFont="1" applyFill="1" applyBorder="1" applyAlignment="1">
      <alignment horizontal="justify" vertical="center" wrapText="1"/>
    </xf>
    <xf numFmtId="0" fontId="3" fillId="5" borderId="34" xfId="0" applyFont="1" applyFill="1" applyBorder="1" applyAlignment="1">
      <alignment horizontal="justify" vertical="center" wrapText="1"/>
    </xf>
    <xf numFmtId="0" fontId="3" fillId="5" borderId="14" xfId="0" applyFont="1" applyFill="1" applyBorder="1" applyAlignment="1">
      <alignment horizontal="justify" vertical="center"/>
    </xf>
    <xf numFmtId="4" fontId="4" fillId="0" borderId="8" xfId="0" applyNumberFormat="1" applyFont="1" applyFill="1" applyBorder="1" applyAlignment="1">
      <alignment horizontal="justify" vertical="center" wrapText="1"/>
    </xf>
    <xf numFmtId="0" fontId="2" fillId="0" borderId="43"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13" fillId="0" borderId="44" xfId="0" applyFont="1" applyBorder="1" applyAlignment="1">
      <alignment horizontal="left" vertical="center" wrapText="1"/>
    </xf>
    <xf numFmtId="0" fontId="2" fillId="0" borderId="44" xfId="0" applyFont="1" applyFill="1" applyBorder="1" applyAlignment="1">
      <alignment horizontal="left" vertical="center" wrapText="1"/>
    </xf>
    <xf numFmtId="0" fontId="2" fillId="0" borderId="44" xfId="0" applyFont="1" applyFill="1" applyBorder="1" applyAlignment="1">
      <alignment vertical="center" wrapText="1"/>
    </xf>
    <xf numFmtId="0" fontId="29" fillId="3" borderId="1" xfId="0" applyFont="1" applyFill="1" applyBorder="1" applyAlignment="1">
      <alignment horizontal="center" vertical="center"/>
    </xf>
    <xf numFmtId="0" fontId="29" fillId="3" borderId="2" xfId="0" applyFont="1" applyFill="1" applyBorder="1" applyAlignment="1">
      <alignment horizontal="center" vertical="center"/>
    </xf>
    <xf numFmtId="4" fontId="11" fillId="3" borderId="2" xfId="0" applyNumberFormat="1" applyFont="1" applyFill="1" applyBorder="1" applyAlignment="1">
      <alignment horizontal="center" vertical="center" wrapText="1"/>
    </xf>
    <xf numFmtId="0" fontId="29" fillId="3" borderId="3" xfId="0" applyFont="1" applyFill="1" applyBorder="1" applyAlignment="1">
      <alignment horizontal="center" vertical="center"/>
    </xf>
    <xf numFmtId="4" fontId="11" fillId="5" borderId="12" xfId="0" applyNumberFormat="1" applyFont="1" applyFill="1" applyBorder="1" applyAlignment="1">
      <alignment horizontal="right" vertical="center" wrapText="1"/>
    </xf>
    <xf numFmtId="4" fontId="27" fillId="2" borderId="0" xfId="0" applyNumberFormat="1" applyFont="1" applyFill="1" applyAlignment="1">
      <alignment vertical="center"/>
    </xf>
    <xf numFmtId="0" fontId="13" fillId="2" borderId="0" xfId="0" applyFont="1" applyFill="1" applyAlignment="1">
      <alignment horizontal="center" vertical="center"/>
    </xf>
    <xf numFmtId="4" fontId="27" fillId="0" borderId="9" xfId="0" applyNumberFormat="1" applyFont="1" applyFill="1" applyBorder="1" applyAlignment="1">
      <alignment vertical="center" wrapText="1"/>
    </xf>
    <xf numFmtId="4" fontId="27" fillId="0" borderId="12" xfId="0" applyNumberFormat="1" applyFont="1" applyFill="1" applyBorder="1" applyAlignment="1">
      <alignment vertical="center" wrapText="1"/>
    </xf>
    <xf numFmtId="4" fontId="11" fillId="5" borderId="33" xfId="0" applyNumberFormat="1" applyFont="1" applyFill="1" applyBorder="1" applyAlignment="1">
      <alignment vertical="center" wrapText="1"/>
    </xf>
    <xf numFmtId="4" fontId="27" fillId="0" borderId="9" xfId="2" applyNumberFormat="1" applyFont="1" applyFill="1" applyBorder="1" applyAlignment="1">
      <alignment vertical="center"/>
    </xf>
    <xf numFmtId="4" fontId="27" fillId="0" borderId="12" xfId="2" applyNumberFormat="1" applyFont="1" applyFill="1" applyBorder="1" applyAlignment="1">
      <alignment vertical="center"/>
    </xf>
    <xf numFmtId="4" fontId="11" fillId="5" borderId="12" xfId="2" applyNumberFormat="1" applyFont="1" applyFill="1" applyBorder="1" applyAlignment="1">
      <alignment vertical="center"/>
    </xf>
    <xf numFmtId="4" fontId="11" fillId="5" borderId="12" xfId="0" applyNumberFormat="1" applyFont="1" applyFill="1" applyBorder="1" applyAlignment="1">
      <alignment vertical="center"/>
    </xf>
    <xf numFmtId="4" fontId="27" fillId="0" borderId="12" xfId="0" applyNumberFormat="1" applyFont="1" applyFill="1" applyBorder="1" applyAlignment="1">
      <alignment vertical="center"/>
    </xf>
    <xf numFmtId="4" fontId="30" fillId="5" borderId="20" xfId="0" applyNumberFormat="1" applyFont="1" applyFill="1" applyBorder="1" applyAlignment="1">
      <alignment vertical="center"/>
    </xf>
    <xf numFmtId="4" fontId="27" fillId="0" borderId="9" xfId="0" applyNumberFormat="1" applyFont="1" applyFill="1" applyBorder="1" applyAlignment="1">
      <alignment vertical="center"/>
    </xf>
    <xf numFmtId="4" fontId="11" fillId="5" borderId="20" xfId="2" applyNumberFormat="1" applyFont="1" applyFill="1" applyBorder="1" applyAlignment="1">
      <alignment vertical="center"/>
    </xf>
    <xf numFmtId="4" fontId="27" fillId="0" borderId="44" xfId="0" applyNumberFormat="1" applyFont="1" applyFill="1" applyBorder="1" applyAlignment="1">
      <alignment vertical="center"/>
    </xf>
    <xf numFmtId="4" fontId="27" fillId="0" borderId="12" xfId="1" applyNumberFormat="1" applyFont="1" applyBorder="1" applyAlignment="1">
      <alignment horizontal="right" vertical="center"/>
    </xf>
    <xf numFmtId="4" fontId="27" fillId="0" borderId="12" xfId="0" applyNumberFormat="1" applyFont="1" applyFill="1" applyBorder="1" applyAlignment="1">
      <alignment horizontal="right" vertical="center" wrapText="1"/>
    </xf>
    <xf numFmtId="4" fontId="27" fillId="0" borderId="12" xfId="0" applyNumberFormat="1" applyFont="1" applyFill="1" applyBorder="1" applyAlignment="1">
      <alignment horizontal="right" vertical="center"/>
    </xf>
    <xf numFmtId="43" fontId="27" fillId="0" borderId="12" xfId="1" applyFont="1" applyFill="1" applyBorder="1" applyAlignment="1">
      <alignment vertical="center"/>
    </xf>
    <xf numFmtId="43" fontId="13" fillId="0" borderId="12" xfId="1" applyFont="1" applyFill="1" applyBorder="1" applyAlignment="1">
      <alignment vertical="center"/>
    </xf>
    <xf numFmtId="4" fontId="11" fillId="7" borderId="37" xfId="0" applyNumberFormat="1" applyFont="1" applyFill="1" applyBorder="1" applyAlignment="1">
      <alignment vertical="center" wrapText="1"/>
    </xf>
    <xf numFmtId="4" fontId="27" fillId="0" borderId="0" xfId="0" applyNumberFormat="1" applyFont="1" applyAlignment="1">
      <alignment vertical="center"/>
    </xf>
    <xf numFmtId="4" fontId="11" fillId="7" borderId="38" xfId="0" applyNumberFormat="1" applyFont="1" applyFill="1" applyBorder="1" applyAlignment="1">
      <alignment vertical="center" wrapText="1"/>
    </xf>
    <xf numFmtId="0" fontId="13" fillId="2" borderId="0" xfId="0" applyFont="1" applyFill="1" applyAlignment="1">
      <alignment vertical="center"/>
    </xf>
    <xf numFmtId="4" fontId="27" fillId="0" borderId="50" xfId="0" applyNumberFormat="1" applyFont="1" applyFill="1" applyBorder="1" applyAlignment="1">
      <alignment vertical="center"/>
    </xf>
    <xf numFmtId="0" fontId="2" fillId="0" borderId="42" xfId="0" applyFont="1" applyFill="1" applyBorder="1" applyAlignment="1">
      <alignment horizontal="left" vertical="center" wrapText="1"/>
    </xf>
    <xf numFmtId="0" fontId="7" fillId="5" borderId="23" xfId="0" applyFont="1" applyFill="1" applyBorder="1" applyAlignment="1">
      <alignment horizontal="justify" vertical="center" wrapText="1"/>
    </xf>
    <xf numFmtId="4" fontId="11" fillId="5" borderId="37" xfId="0" applyNumberFormat="1" applyFont="1" applyFill="1" applyBorder="1" applyAlignment="1">
      <alignment horizontal="right" vertical="center" wrapText="1"/>
    </xf>
    <xf numFmtId="0" fontId="2" fillId="0" borderId="31" xfId="0" applyFont="1" applyFill="1" applyBorder="1" applyAlignment="1">
      <alignment horizontal="left" vertical="center" wrapText="1"/>
    </xf>
    <xf numFmtId="4" fontId="27" fillId="0" borderId="20" xfId="0" applyNumberFormat="1" applyFont="1" applyFill="1" applyBorder="1" applyAlignment="1">
      <alignment horizontal="right" vertical="center" wrapText="1"/>
    </xf>
    <xf numFmtId="0" fontId="13" fillId="2" borderId="55"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55" xfId="0" applyFont="1" applyBorder="1" applyAlignment="1">
      <alignment horizontal="left" vertical="center" wrapText="1"/>
    </xf>
    <xf numFmtId="4" fontId="2" fillId="0" borderId="55" xfId="0" applyNumberFormat="1" applyFont="1" applyBorder="1" applyAlignment="1">
      <alignment horizontal="left" vertical="center" wrapText="1"/>
    </xf>
    <xf numFmtId="4" fontId="2" fillId="0" borderId="55" xfId="0" applyNumberFormat="1" applyFont="1" applyFill="1" applyBorder="1" applyAlignment="1">
      <alignment horizontal="left" vertical="center" wrapText="1"/>
    </xf>
    <xf numFmtId="0" fontId="2" fillId="0" borderId="53" xfId="0" applyFont="1" applyBorder="1" applyAlignment="1">
      <alignment horizontal="left" vertical="center" wrapText="1"/>
    </xf>
    <xf numFmtId="0" fontId="2" fillId="0" borderId="42" xfId="0" applyFont="1" applyBorder="1" applyAlignment="1">
      <alignment horizontal="left" vertical="center" wrapText="1"/>
    </xf>
    <xf numFmtId="0" fontId="2" fillId="0" borderId="54" xfId="0" applyFont="1" applyBorder="1" applyAlignment="1">
      <alignment vertical="center" wrapText="1"/>
    </xf>
    <xf numFmtId="0" fontId="2" fillId="0" borderId="0" xfId="0" applyFont="1" applyBorder="1" applyAlignment="1">
      <alignment vertical="center"/>
    </xf>
    <xf numFmtId="0" fontId="2" fillId="0" borderId="28" xfId="0" applyFont="1" applyBorder="1" applyAlignment="1">
      <alignment horizontal="justify" vertical="center"/>
    </xf>
    <xf numFmtId="0" fontId="3" fillId="0" borderId="28" xfId="0" applyFont="1" applyFill="1" applyBorder="1" applyAlignment="1">
      <alignment horizontal="justify" vertical="center"/>
    </xf>
    <xf numFmtId="0" fontId="2" fillId="0" borderId="5" xfId="0" applyFont="1" applyFill="1" applyBorder="1" applyAlignment="1">
      <alignment vertical="center"/>
    </xf>
    <xf numFmtId="0" fontId="3" fillId="2" borderId="0" xfId="0" applyFont="1" applyFill="1" applyBorder="1" applyAlignment="1">
      <alignment vertical="center" wrapText="1"/>
    </xf>
    <xf numFmtId="4" fontId="11" fillId="5" borderId="33" xfId="0" applyNumberFormat="1" applyFont="1" applyFill="1" applyBorder="1" applyAlignment="1">
      <alignment vertical="center"/>
    </xf>
    <xf numFmtId="4" fontId="11" fillId="7" borderId="26" xfId="0" applyNumberFormat="1" applyFont="1" applyFill="1" applyBorder="1" applyAlignment="1">
      <alignment vertical="center" wrapText="1"/>
    </xf>
    <xf numFmtId="164" fontId="16" fillId="8" borderId="43" xfId="0" applyNumberFormat="1" applyFont="1" applyFill="1" applyBorder="1" applyAlignment="1">
      <alignment horizontal="center" vertical="center" wrapText="1"/>
    </xf>
    <xf numFmtId="164" fontId="21" fillId="0" borderId="0" xfId="0" applyNumberFormat="1" applyFont="1" applyAlignment="1">
      <alignment horizontal="center" vertical="center"/>
    </xf>
    <xf numFmtId="0" fontId="31" fillId="0" borderId="0" xfId="0" applyFont="1"/>
    <xf numFmtId="0" fontId="3" fillId="5" borderId="11" xfId="0" applyFont="1" applyFill="1" applyBorder="1" applyAlignment="1">
      <alignment horizontal="justify" vertical="center" wrapText="1"/>
    </xf>
    <xf numFmtId="4" fontId="11" fillId="5" borderId="44" xfId="0" applyNumberFormat="1" applyFont="1" applyFill="1" applyBorder="1" applyAlignment="1">
      <alignment vertical="center"/>
    </xf>
    <xf numFmtId="4" fontId="27" fillId="0" borderId="11" xfId="0" applyNumberFormat="1" applyFont="1" applyFill="1" applyBorder="1" applyAlignment="1">
      <alignment vertical="center"/>
    </xf>
    <xf numFmtId="0" fontId="3" fillId="5" borderId="35" xfId="0" applyFont="1" applyFill="1" applyBorder="1" applyAlignment="1">
      <alignment horizontal="justify" vertical="center" wrapText="1"/>
    </xf>
    <xf numFmtId="4" fontId="27" fillId="5" borderId="48" xfId="0" applyNumberFormat="1" applyFont="1" applyFill="1" applyBorder="1" applyAlignment="1">
      <alignment vertical="center"/>
    </xf>
    <xf numFmtId="0" fontId="2" fillId="0" borderId="5" xfId="0" applyFont="1" applyBorder="1" applyAlignment="1">
      <alignment vertical="center"/>
    </xf>
    <xf numFmtId="0" fontId="3" fillId="2" borderId="5" xfId="0" applyFont="1" applyFill="1" applyBorder="1" applyAlignment="1">
      <alignment horizontal="left" vertical="center"/>
    </xf>
    <xf numFmtId="0" fontId="33" fillId="0" borderId="0" xfId="0" applyFont="1" applyAlignment="1"/>
    <xf numFmtId="0" fontId="33" fillId="0" borderId="0" xfId="0" applyFont="1" applyAlignment="1">
      <alignment vertical="top"/>
    </xf>
    <xf numFmtId="0" fontId="2" fillId="0" borderId="28" xfId="0" applyFont="1" applyFill="1" applyBorder="1" applyAlignment="1">
      <alignment vertical="center" wrapText="1"/>
    </xf>
    <xf numFmtId="0" fontId="7" fillId="7" borderId="57" xfId="0" applyFont="1" applyFill="1" applyBorder="1" applyAlignment="1">
      <alignment horizontal="justify" vertical="center" wrapText="1"/>
    </xf>
    <xf numFmtId="4" fontId="11" fillId="7" borderId="58" xfId="0" applyNumberFormat="1" applyFont="1" applyFill="1" applyBorder="1" applyAlignment="1">
      <alignment vertical="center" wrapText="1"/>
    </xf>
    <xf numFmtId="0" fontId="8" fillId="2" borderId="5" xfId="0" applyFont="1" applyFill="1" applyBorder="1" applyAlignment="1">
      <alignment vertical="center" wrapText="1"/>
    </xf>
    <xf numFmtId="0" fontId="7" fillId="5" borderId="34" xfId="0" applyFont="1" applyFill="1" applyBorder="1" applyAlignment="1">
      <alignment horizontal="justify" vertical="center" wrapText="1"/>
    </xf>
    <xf numFmtId="0" fontId="21" fillId="5" borderId="0" xfId="0" applyFont="1" applyFill="1" applyBorder="1"/>
    <xf numFmtId="164" fontId="32" fillId="2" borderId="0" xfId="0" applyNumberFormat="1" applyFont="1" applyFill="1" applyBorder="1" applyAlignment="1">
      <alignment horizontal="center" vertical="top"/>
    </xf>
    <xf numFmtId="164" fontId="32" fillId="2" borderId="0" xfId="0" applyNumberFormat="1" applyFont="1" applyFill="1" applyBorder="1" applyAlignment="1">
      <alignment vertical="top"/>
    </xf>
    <xf numFmtId="4" fontId="32" fillId="2" borderId="0" xfId="0" applyNumberFormat="1" applyFont="1" applyFill="1" applyBorder="1" applyAlignment="1">
      <alignment vertical="top"/>
    </xf>
    <xf numFmtId="0" fontId="31" fillId="2" borderId="0" xfId="0" applyFont="1" applyFill="1" applyBorder="1"/>
    <xf numFmtId="0" fontId="32" fillId="2" borderId="0" xfId="0" applyFont="1" applyFill="1" applyBorder="1" applyAlignment="1">
      <alignment vertical="top"/>
    </xf>
    <xf numFmtId="0" fontId="20" fillId="2" borderId="0" xfId="0" applyFont="1" applyFill="1" applyBorder="1" applyAlignment="1">
      <alignment vertical="center" wrapText="1"/>
    </xf>
    <xf numFmtId="0" fontId="20" fillId="2" borderId="0" xfId="0" applyFont="1" applyFill="1" applyBorder="1" applyAlignment="1">
      <alignment horizontal="justify" vertical="center" wrapText="1"/>
    </xf>
    <xf numFmtId="4" fontId="20" fillId="2" borderId="0" xfId="0" applyNumberFormat="1" applyFont="1" applyFill="1" applyBorder="1"/>
    <xf numFmtId="0" fontId="21" fillId="2" borderId="0" xfId="0" applyFont="1" applyFill="1" applyBorder="1" applyAlignment="1">
      <alignment horizontal="left"/>
    </xf>
    <xf numFmtId="0" fontId="21" fillId="2" borderId="0" xfId="0" applyFont="1" applyFill="1" applyBorder="1" applyAlignment="1">
      <alignment horizontal="justify" vertical="center" wrapText="1"/>
    </xf>
    <xf numFmtId="0" fontId="26" fillId="2" borderId="0" xfId="0" applyFont="1" applyFill="1" applyBorder="1" applyAlignment="1">
      <alignment wrapText="1"/>
    </xf>
    <xf numFmtId="0" fontId="21" fillId="2" borderId="0" xfId="0" applyFont="1" applyFill="1" applyBorder="1"/>
    <xf numFmtId="0" fontId="21" fillId="2" borderId="0" xfId="0" applyFont="1" applyFill="1" applyBorder="1" applyAlignment="1">
      <alignment horizontal="center" vertical="center"/>
    </xf>
    <xf numFmtId="164" fontId="21" fillId="2" borderId="0" xfId="0" applyNumberFormat="1" applyFont="1" applyFill="1" applyBorder="1" applyAlignment="1">
      <alignment horizontal="center" vertical="center"/>
    </xf>
    <xf numFmtId="4" fontId="21" fillId="2" borderId="0" xfId="0" applyNumberFormat="1" applyFont="1" applyFill="1" applyBorder="1"/>
    <xf numFmtId="0" fontId="18" fillId="2" borderId="0" xfId="0" applyFont="1" applyFill="1" applyBorder="1" applyAlignment="1">
      <alignment horizontal="justify" vertical="center"/>
    </xf>
    <xf numFmtId="0" fontId="18" fillId="2" borderId="0" xfId="0" applyFont="1" applyFill="1" applyBorder="1" applyAlignment="1">
      <alignment horizontal="right" vertical="center"/>
    </xf>
    <xf numFmtId="164" fontId="18" fillId="2" borderId="0" xfId="0" applyNumberFormat="1" applyFont="1" applyFill="1" applyBorder="1" applyAlignment="1">
      <alignment horizontal="right" vertical="center"/>
    </xf>
    <xf numFmtId="4" fontId="21" fillId="2" borderId="0" xfId="0" applyNumberFormat="1" applyFont="1" applyFill="1" applyBorder="1" applyAlignment="1">
      <alignment horizontal="center"/>
    </xf>
    <xf numFmtId="0" fontId="21" fillId="2" borderId="0" xfId="0" applyFont="1" applyFill="1" applyAlignment="1">
      <alignment horizontal="justify" vertical="center" wrapText="1"/>
    </xf>
    <xf numFmtId="0" fontId="21" fillId="2" borderId="0" xfId="0" applyFont="1" applyFill="1"/>
    <xf numFmtId="0" fontId="21" fillId="2" borderId="0" xfId="0" applyFont="1" applyFill="1" applyAlignment="1">
      <alignment horizontal="center" vertical="center"/>
    </xf>
    <xf numFmtId="164" fontId="21" fillId="2" borderId="0" xfId="0" applyNumberFormat="1" applyFont="1" applyFill="1" applyAlignment="1">
      <alignment horizontal="center" vertical="center"/>
    </xf>
    <xf numFmtId="4" fontId="21" fillId="2" borderId="0" xfId="0" applyNumberFormat="1" applyFont="1" applyFill="1"/>
    <xf numFmtId="0" fontId="21" fillId="2" borderId="0" xfId="0" applyFont="1" applyFill="1" applyAlignment="1">
      <alignment horizontal="left"/>
    </xf>
    <xf numFmtId="0" fontId="32" fillId="2" borderId="0" xfId="0" applyFont="1" applyFill="1" applyBorder="1" applyAlignment="1">
      <alignment horizontal="right" vertical="top"/>
    </xf>
    <xf numFmtId="0" fontId="36" fillId="0" borderId="11" xfId="0" applyFont="1" applyFill="1" applyBorder="1" applyAlignment="1">
      <alignment horizontal="justify" vertical="center" wrapText="1"/>
    </xf>
    <xf numFmtId="0" fontId="36" fillId="0" borderId="11" xfId="0" applyFont="1" applyFill="1" applyBorder="1" applyAlignment="1">
      <alignment horizontal="center" vertical="center" wrapText="1"/>
    </xf>
    <xf numFmtId="164" fontId="36" fillId="0" borderId="11" xfId="0" applyNumberFormat="1" applyFont="1" applyFill="1" applyBorder="1" applyAlignment="1">
      <alignment horizontal="center" vertical="center" wrapText="1"/>
    </xf>
    <xf numFmtId="0" fontId="36" fillId="0" borderId="11" xfId="0" applyFont="1" applyBorder="1"/>
    <xf numFmtId="0" fontId="36" fillId="0" borderId="11" xfId="0" applyFont="1" applyBorder="1" applyAlignment="1">
      <alignment wrapText="1"/>
    </xf>
    <xf numFmtId="0" fontId="36" fillId="0" borderId="11" xfId="0" applyFont="1" applyBorder="1" applyAlignment="1">
      <alignment horizontal="center"/>
    </xf>
    <xf numFmtId="9" fontId="36" fillId="0" borderId="11" xfId="0" applyNumberFormat="1" applyFont="1" applyBorder="1"/>
    <xf numFmtId="0" fontId="36" fillId="2" borderId="11" xfId="0" applyFont="1" applyFill="1" applyBorder="1" applyAlignment="1">
      <alignment horizontal="justify" vertical="center" wrapText="1"/>
    </xf>
    <xf numFmtId="4" fontId="36" fillId="0" borderId="11" xfId="2" applyNumberFormat="1" applyFont="1" applyFill="1" applyBorder="1" applyAlignment="1">
      <alignment horizontal="justify" vertical="center" wrapText="1"/>
    </xf>
    <xf numFmtId="4" fontId="36" fillId="0" borderId="11" xfId="0" applyNumberFormat="1" applyFont="1" applyFill="1" applyBorder="1" applyAlignment="1">
      <alignment horizontal="justify" vertical="center" wrapText="1"/>
    </xf>
    <xf numFmtId="164" fontId="36" fillId="0" borderId="11" xfId="3" applyNumberFormat="1" applyFont="1" applyFill="1" applyBorder="1" applyAlignment="1">
      <alignment horizontal="center" vertical="center" wrapText="1"/>
    </xf>
    <xf numFmtId="0" fontId="36" fillId="0" borderId="11" xfId="0" applyFont="1" applyFill="1" applyBorder="1" applyAlignment="1">
      <alignment horizontal="center" vertical="center"/>
    </xf>
    <xf numFmtId="0" fontId="36" fillId="0" borderId="8" xfId="0" applyFont="1" applyFill="1" applyBorder="1" applyAlignment="1">
      <alignment horizontal="justify" vertical="center" wrapText="1"/>
    </xf>
    <xf numFmtId="0" fontId="36" fillId="0" borderId="8" xfId="0" applyFont="1" applyFill="1" applyBorder="1" applyAlignment="1">
      <alignment horizontal="center" vertical="center"/>
    </xf>
    <xf numFmtId="164" fontId="36" fillId="0" borderId="8" xfId="0" applyNumberFormat="1" applyFont="1" applyFill="1" applyBorder="1" applyAlignment="1">
      <alignment horizontal="center" vertical="center" wrapText="1"/>
    </xf>
    <xf numFmtId="0" fontId="36" fillId="2" borderId="11" xfId="0" applyNumberFormat="1" applyFont="1" applyFill="1" applyBorder="1" applyAlignment="1">
      <alignment horizontal="center" vertical="center" wrapText="1"/>
    </xf>
    <xf numFmtId="0" fontId="36" fillId="2" borderId="11" xfId="0" applyFont="1" applyFill="1" applyBorder="1" applyAlignment="1">
      <alignment horizontal="center" vertical="center" wrapText="1"/>
    </xf>
    <xf numFmtId="164" fontId="36" fillId="0" borderId="11" xfId="0" applyNumberFormat="1" applyFont="1" applyBorder="1" applyAlignment="1">
      <alignment horizontal="center" vertical="center"/>
    </xf>
    <xf numFmtId="164" fontId="36" fillId="2" borderId="11" xfId="0" applyNumberFormat="1" applyFont="1" applyFill="1" applyBorder="1" applyAlignment="1">
      <alignment horizontal="center" vertical="center" wrapText="1"/>
    </xf>
    <xf numFmtId="0" fontId="36" fillId="0" borderId="11" xfId="0" applyFont="1" applyBorder="1" applyAlignment="1">
      <alignment horizontal="justify" vertical="center" wrapText="1"/>
    </xf>
    <xf numFmtId="4" fontId="36" fillId="2" borderId="11" xfId="0" applyNumberFormat="1" applyFont="1" applyFill="1" applyBorder="1" applyAlignment="1">
      <alignment horizontal="justify" vertical="center" wrapText="1"/>
    </xf>
    <xf numFmtId="0" fontId="36" fillId="0" borderId="22" xfId="0" applyFont="1" applyFill="1" applyBorder="1" applyAlignment="1">
      <alignment vertical="center" wrapText="1"/>
    </xf>
    <xf numFmtId="0" fontId="36" fillId="2" borderId="22" xfId="0" applyFont="1" applyFill="1" applyBorder="1" applyAlignment="1">
      <alignment horizontal="justify" vertical="center" wrapText="1"/>
    </xf>
    <xf numFmtId="0" fontId="36" fillId="0" borderId="22" xfId="0" applyFont="1" applyFill="1" applyBorder="1" applyAlignment="1">
      <alignment horizontal="center" vertical="center" wrapText="1"/>
    </xf>
    <xf numFmtId="164" fontId="36" fillId="0" borderId="22" xfId="0" applyNumberFormat="1" applyFont="1" applyFill="1" applyBorder="1" applyAlignment="1">
      <alignment horizontal="center" vertical="center"/>
    </xf>
    <xf numFmtId="164" fontId="36" fillId="0" borderId="11" xfId="0" applyNumberFormat="1" applyFont="1" applyFill="1" applyBorder="1" applyAlignment="1">
      <alignment horizontal="center" vertical="center"/>
    </xf>
    <xf numFmtId="0" fontId="36" fillId="0" borderId="11" xfId="0" applyFont="1" applyFill="1" applyBorder="1" applyAlignment="1">
      <alignment vertical="center" wrapText="1"/>
    </xf>
    <xf numFmtId="0" fontId="36" fillId="0" borderId="14" xfId="0" applyFont="1" applyFill="1" applyBorder="1" applyAlignment="1">
      <alignment horizontal="justify" vertical="center" wrapText="1"/>
    </xf>
    <xf numFmtId="0" fontId="36" fillId="0" borderId="22" xfId="0" applyFont="1" applyFill="1" applyBorder="1" applyAlignment="1">
      <alignment horizontal="justify" vertical="center" wrapText="1"/>
    </xf>
    <xf numFmtId="164" fontId="36" fillId="0" borderId="22" xfId="0" applyNumberFormat="1" applyFont="1" applyFill="1" applyBorder="1" applyAlignment="1">
      <alignment vertical="center" wrapText="1"/>
    </xf>
    <xf numFmtId="164" fontId="36" fillId="0" borderId="22" xfId="0" applyNumberFormat="1" applyFont="1" applyFill="1" applyBorder="1" applyAlignment="1">
      <alignment vertical="center"/>
    </xf>
    <xf numFmtId="164" fontId="36" fillId="0" borderId="11" xfId="0" applyNumberFormat="1" applyFont="1" applyFill="1" applyBorder="1" applyAlignment="1">
      <alignment vertical="center" wrapText="1"/>
    </xf>
    <xf numFmtId="164" fontId="36" fillId="0" borderId="11" xfId="0" applyNumberFormat="1" applyFont="1" applyFill="1" applyBorder="1" applyAlignment="1">
      <alignment vertical="center"/>
    </xf>
    <xf numFmtId="0" fontId="36" fillId="0" borderId="11" xfId="0" applyNumberFormat="1" applyFont="1" applyFill="1" applyBorder="1" applyAlignment="1">
      <alignment vertical="center" wrapText="1"/>
    </xf>
    <xf numFmtId="0" fontId="36" fillId="0" borderId="2" xfId="0" applyFont="1" applyBorder="1" applyAlignment="1">
      <alignment horizontal="justify" vertical="center" wrapText="1"/>
    </xf>
    <xf numFmtId="0" fontId="36" fillId="2" borderId="2" xfId="0" applyFont="1" applyFill="1" applyBorder="1" applyAlignment="1">
      <alignment vertical="center" wrapText="1"/>
    </xf>
    <xf numFmtId="164" fontId="36" fillId="2" borderId="2" xfId="0" applyNumberFormat="1" applyFont="1" applyFill="1" applyBorder="1" applyAlignment="1">
      <alignment vertical="center" wrapText="1"/>
    </xf>
    <xf numFmtId="164" fontId="36" fillId="2" borderId="2" xfId="0" applyNumberFormat="1" applyFont="1" applyFill="1" applyBorder="1" applyAlignment="1">
      <alignment vertical="center"/>
    </xf>
    <xf numFmtId="0" fontId="36" fillId="2" borderId="11" xfId="0" applyFont="1" applyFill="1" applyBorder="1" applyAlignment="1">
      <alignment vertical="center" wrapText="1"/>
    </xf>
    <xf numFmtId="164" fontId="36" fillId="2" borderId="11" xfId="0" applyNumberFormat="1" applyFont="1" applyFill="1" applyBorder="1" applyAlignment="1">
      <alignment vertical="center" wrapText="1"/>
    </xf>
    <xf numFmtId="164" fontId="36" fillId="2" borderId="11" xfId="0" applyNumberFormat="1" applyFont="1" applyFill="1" applyBorder="1" applyAlignment="1">
      <alignment vertical="center"/>
    </xf>
    <xf numFmtId="0" fontId="36" fillId="2" borderId="11" xfId="0" applyNumberFormat="1" applyFont="1" applyFill="1" applyBorder="1" applyAlignment="1">
      <alignment vertical="center" wrapText="1"/>
    </xf>
    <xf numFmtId="0" fontId="36" fillId="2" borderId="11" xfId="0" applyNumberFormat="1" applyFont="1" applyFill="1" applyBorder="1" applyAlignment="1">
      <alignment vertical="center"/>
    </xf>
    <xf numFmtId="0" fontId="36" fillId="2" borderId="11" xfId="0" applyNumberFormat="1" applyFont="1" applyFill="1" applyBorder="1" applyAlignment="1">
      <alignment horizontal="center" vertical="center"/>
    </xf>
    <xf numFmtId="0" fontId="35" fillId="12" borderId="2" xfId="0" applyFont="1" applyFill="1" applyBorder="1" applyAlignment="1">
      <alignment horizontal="center" vertical="center" wrapText="1"/>
    </xf>
    <xf numFmtId="0" fontId="36" fillId="0" borderId="11" xfId="0" applyFont="1" applyFill="1" applyBorder="1" applyAlignment="1">
      <alignment horizontal="justify" vertical="center"/>
    </xf>
    <xf numFmtId="0" fontId="36" fillId="2" borderId="11" xfId="0" applyFont="1" applyFill="1" applyBorder="1" applyAlignment="1">
      <alignment horizontal="justify" vertical="center"/>
    </xf>
    <xf numFmtId="0" fontId="36" fillId="0" borderId="11" xfId="0" applyFont="1" applyBorder="1" applyAlignment="1">
      <alignment horizontal="center" vertical="center"/>
    </xf>
    <xf numFmtId="0" fontId="36" fillId="2" borderId="11" xfId="0" applyFont="1" applyFill="1" applyBorder="1" applyAlignment="1">
      <alignment horizontal="justify" vertical="justify" wrapText="1"/>
    </xf>
    <xf numFmtId="4" fontId="36" fillId="0" borderId="14" xfId="0" applyNumberFormat="1" applyFont="1" applyBorder="1" applyAlignment="1">
      <alignment vertical="center" wrapText="1"/>
    </xf>
    <xf numFmtId="0" fontId="37" fillId="0" borderId="11" xfId="0" applyFont="1" applyFill="1" applyBorder="1" applyAlignment="1">
      <alignment horizontal="justify" vertical="center" wrapText="1"/>
    </xf>
    <xf numFmtId="0" fontId="37" fillId="0" borderId="11" xfId="0" applyFont="1" applyFill="1" applyBorder="1" applyAlignment="1">
      <alignment horizontal="center" vertical="center" wrapText="1"/>
    </xf>
    <xf numFmtId="164" fontId="37" fillId="0" borderId="11" xfId="0" applyNumberFormat="1" applyFont="1" applyFill="1" applyBorder="1" applyAlignment="1">
      <alignment horizontal="center" vertical="center" wrapText="1"/>
    </xf>
    <xf numFmtId="4" fontId="37" fillId="0" borderId="11" xfId="2" applyNumberFormat="1" applyFont="1" applyFill="1" applyBorder="1" applyAlignment="1">
      <alignment horizontal="justify" vertical="center" wrapText="1"/>
    </xf>
    <xf numFmtId="0" fontId="36" fillId="2" borderId="14" xfId="0" applyFont="1" applyFill="1" applyBorder="1" applyAlignment="1">
      <alignment horizontal="left" vertical="center" wrapText="1"/>
    </xf>
    <xf numFmtId="0" fontId="36" fillId="2" borderId="14" xfId="0" applyFont="1" applyFill="1" applyBorder="1" applyAlignment="1">
      <alignment horizontal="justify" vertical="center" wrapText="1"/>
    </xf>
    <xf numFmtId="0" fontId="36" fillId="2" borderId="14" xfId="0" applyFont="1" applyFill="1" applyBorder="1" applyAlignment="1">
      <alignment horizontal="center" vertical="center" wrapText="1"/>
    </xf>
    <xf numFmtId="164" fontId="36" fillId="2" borderId="14" xfId="0" applyNumberFormat="1" applyFont="1" applyFill="1" applyBorder="1" applyAlignment="1">
      <alignment horizontal="center" vertical="center" wrapText="1"/>
    </xf>
    <xf numFmtId="4" fontId="36" fillId="2" borderId="14" xfId="0" applyNumberFormat="1" applyFont="1" applyFill="1" applyBorder="1" applyAlignment="1">
      <alignment horizontal="justify" vertical="center" wrapText="1"/>
    </xf>
    <xf numFmtId="0" fontId="36" fillId="0" borderId="11" xfId="0" applyFont="1" applyFill="1" applyBorder="1" applyAlignment="1">
      <alignment wrapText="1"/>
    </xf>
    <xf numFmtId="0" fontId="36" fillId="0" borderId="11" xfId="0" applyFont="1" applyFill="1" applyBorder="1" applyAlignment="1">
      <alignment horizontal="center" wrapText="1"/>
    </xf>
    <xf numFmtId="4" fontId="36" fillId="0" borderId="11" xfId="0" applyNumberFormat="1" applyFont="1" applyFill="1" applyBorder="1" applyAlignment="1">
      <alignment horizontal="justify" vertical="center"/>
    </xf>
    <xf numFmtId="0" fontId="36" fillId="0" borderId="14" xfId="0" applyFont="1" applyFill="1" applyBorder="1" applyAlignment="1">
      <alignment horizontal="center" vertical="center" wrapText="1"/>
    </xf>
    <xf numFmtId="164" fontId="36" fillId="0" borderId="14" xfId="0" applyNumberFormat="1" applyFont="1" applyFill="1" applyBorder="1" applyAlignment="1">
      <alignment horizontal="center" vertical="center" wrapText="1"/>
    </xf>
    <xf numFmtId="9" fontId="38" fillId="2" borderId="2" xfId="0" applyNumberFormat="1" applyFont="1" applyFill="1" applyBorder="1" applyAlignment="1">
      <alignment vertical="center" wrapText="1"/>
    </xf>
    <xf numFmtId="9" fontId="38" fillId="2" borderId="11" xfId="0" applyNumberFormat="1" applyFont="1" applyFill="1" applyBorder="1" applyAlignment="1">
      <alignment horizontal="justify" vertical="center" wrapText="1"/>
    </xf>
    <xf numFmtId="0" fontId="39" fillId="0" borderId="11" xfId="0" applyFont="1" applyFill="1" applyBorder="1" applyAlignment="1">
      <alignment horizontal="justify" vertical="center" wrapText="1"/>
    </xf>
    <xf numFmtId="0" fontId="38" fillId="0" borderId="11" xfId="0" applyFont="1" applyFill="1" applyBorder="1" applyAlignment="1">
      <alignment wrapText="1"/>
    </xf>
    <xf numFmtId="0" fontId="31" fillId="2" borderId="0" xfId="0" applyFont="1" applyFill="1"/>
    <xf numFmtId="0" fontId="16" fillId="10" borderId="22" xfId="0" applyFont="1" applyFill="1" applyBorder="1" applyAlignment="1">
      <alignment horizontal="center" vertical="center" wrapText="1"/>
    </xf>
    <xf numFmtId="0" fontId="16" fillId="10" borderId="11" xfId="0" applyFont="1" applyFill="1" applyBorder="1" applyAlignment="1">
      <alignment horizontal="center" vertical="center" wrapText="1"/>
    </xf>
    <xf numFmtId="0" fontId="25" fillId="10" borderId="11" xfId="0" applyNumberFormat="1" applyFont="1" applyFill="1" applyBorder="1" applyAlignment="1">
      <alignment horizontal="center" vertical="center" wrapText="1"/>
    </xf>
    <xf numFmtId="0" fontId="38" fillId="0" borderId="36" xfId="0" applyFont="1" applyBorder="1"/>
    <xf numFmtId="0" fontId="38" fillId="0" borderId="36" xfId="0" applyFont="1" applyFill="1" applyBorder="1" applyAlignment="1">
      <alignment horizontal="justify" vertical="center" wrapText="1"/>
    </xf>
    <xf numFmtId="0" fontId="38" fillId="0" borderId="36" xfId="0" applyFont="1" applyFill="1" applyBorder="1" applyAlignment="1">
      <alignment horizontal="left" vertical="center" wrapText="1"/>
    </xf>
    <xf numFmtId="9" fontId="38" fillId="0" borderId="36" xfId="0" applyNumberFormat="1" applyFont="1" applyFill="1" applyBorder="1" applyAlignment="1">
      <alignment horizontal="left" vertical="center" wrapText="1"/>
    </xf>
    <xf numFmtId="9" fontId="38" fillId="0" borderId="36" xfId="0" applyNumberFormat="1" applyFont="1" applyFill="1" applyBorder="1" applyAlignment="1">
      <alignment horizontal="justify" vertical="center" wrapText="1"/>
    </xf>
    <xf numFmtId="9" fontId="38" fillId="0" borderId="63" xfId="0" applyNumberFormat="1" applyFont="1" applyFill="1" applyBorder="1" applyAlignment="1">
      <alignment horizontal="justify" vertical="center" wrapText="1"/>
    </xf>
    <xf numFmtId="0" fontId="38" fillId="0" borderId="63" xfId="0" applyFont="1" applyFill="1" applyBorder="1" applyAlignment="1">
      <alignment horizontal="justify" vertical="center" wrapText="1"/>
    </xf>
    <xf numFmtId="0" fontId="21" fillId="0" borderId="11" xfId="0" applyFont="1" applyBorder="1"/>
    <xf numFmtId="0" fontId="21" fillId="0" borderId="11" xfId="0" applyFont="1" applyFill="1" applyBorder="1"/>
    <xf numFmtId="0" fontId="0" fillId="0" borderId="0" xfId="0" applyFont="1"/>
    <xf numFmtId="0" fontId="0" fillId="0" borderId="0" xfId="0" applyFont="1" applyBorder="1"/>
    <xf numFmtId="0" fontId="41" fillId="0" borderId="74" xfId="0" applyFont="1" applyBorder="1" applyAlignment="1">
      <alignment horizontal="left"/>
    </xf>
    <xf numFmtId="0" fontId="41" fillId="0" borderId="75" xfId="0" applyFont="1" applyBorder="1" applyAlignment="1">
      <alignment horizontal="left"/>
    </xf>
    <xf numFmtId="0" fontId="41" fillId="0" borderId="84" xfId="0" applyFont="1" applyBorder="1" applyAlignment="1">
      <alignment horizontal="left"/>
    </xf>
    <xf numFmtId="0" fontId="41" fillId="0" borderId="85" xfId="0" applyFont="1" applyBorder="1" applyAlignment="1">
      <alignment horizontal="left"/>
    </xf>
    <xf numFmtId="0" fontId="44" fillId="0" borderId="0" xfId="0" applyFont="1" applyAlignment="1"/>
    <xf numFmtId="0" fontId="44" fillId="0" borderId="0" xfId="0" applyFont="1" applyBorder="1" applyAlignment="1"/>
    <xf numFmtId="0" fontId="45" fillId="0" borderId="0" xfId="0" applyFont="1" applyAlignment="1">
      <alignment horizontal="center"/>
    </xf>
    <xf numFmtId="0" fontId="0" fillId="0" borderId="0" xfId="0" applyFont="1" applyAlignment="1">
      <alignment vertical="center"/>
    </xf>
    <xf numFmtId="0" fontId="46" fillId="15" borderId="95" xfId="0" applyFont="1" applyFill="1" applyBorder="1" applyAlignment="1">
      <alignment vertical="center"/>
    </xf>
    <xf numFmtId="0" fontId="46" fillId="15" borderId="98" xfId="0" applyFont="1" applyFill="1" applyBorder="1" applyAlignment="1">
      <alignment vertical="center"/>
    </xf>
    <xf numFmtId="0" fontId="47" fillId="15" borderId="96" xfId="0" applyFont="1" applyFill="1" applyBorder="1" applyAlignment="1">
      <alignment horizontal="center" vertical="center"/>
    </xf>
    <xf numFmtId="0" fontId="42" fillId="0" borderId="95" xfId="0" applyFont="1" applyBorder="1" applyAlignment="1">
      <alignment horizontal="center" vertical="top" wrapText="1"/>
    </xf>
    <xf numFmtId="0" fontId="42" fillId="0" borderId="96" xfId="0" applyFont="1" applyBorder="1" applyAlignment="1">
      <alignment horizontal="center" vertical="top" wrapText="1"/>
    </xf>
    <xf numFmtId="0" fontId="42" fillId="0" borderId="96" xfId="0" applyFont="1" applyBorder="1" applyAlignment="1">
      <alignment horizontal="center" vertical="center" wrapText="1"/>
    </xf>
    <xf numFmtId="0" fontId="42" fillId="0" borderId="96" xfId="0" applyFont="1" applyBorder="1"/>
    <xf numFmtId="9" fontId="42" fillId="0" borderId="96" xfId="0" applyNumberFormat="1" applyFont="1" applyBorder="1" applyAlignment="1">
      <alignment horizontal="center" vertical="center" wrapText="1"/>
    </xf>
    <xf numFmtId="1" fontId="0" fillId="0" borderId="96" xfId="3" applyNumberFormat="1" applyFont="1" applyBorder="1" applyAlignment="1">
      <alignment horizontal="center" vertical="center"/>
    </xf>
    <xf numFmtId="9" fontId="0" fillId="0" borderId="96" xfId="0" applyNumberFormat="1" applyFont="1" applyBorder="1" applyAlignment="1">
      <alignment horizontal="center" vertical="center"/>
    </xf>
    <xf numFmtId="0" fontId="0" fillId="0" borderId="97" xfId="0" applyFont="1" applyBorder="1"/>
    <xf numFmtId="0" fontId="42" fillId="0" borderId="95" xfId="0" applyFont="1" applyBorder="1"/>
    <xf numFmtId="0" fontId="0" fillId="0" borderId="96" xfId="0" applyFont="1" applyBorder="1"/>
    <xf numFmtId="9" fontId="42" fillId="0" borderId="96" xfId="0" applyNumberFormat="1" applyFont="1" applyBorder="1" applyAlignment="1">
      <alignment horizontal="center" vertical="center"/>
    </xf>
    <xf numFmtId="0" fontId="0" fillId="0" borderId="98" xfId="0" applyFont="1" applyBorder="1"/>
    <xf numFmtId="0" fontId="0" fillId="0" borderId="99" xfId="0" applyFont="1" applyBorder="1"/>
    <xf numFmtId="0" fontId="0" fillId="0" borderId="100" xfId="0" applyFont="1" applyBorder="1"/>
    <xf numFmtId="1" fontId="0" fillId="0" borderId="105" xfId="0" applyNumberFormat="1" applyFont="1" applyBorder="1" applyAlignment="1">
      <alignment horizontal="center" vertical="center"/>
    </xf>
    <xf numFmtId="10" fontId="0" fillId="0" borderId="105" xfId="0" applyNumberFormat="1" applyFont="1" applyBorder="1" applyAlignment="1">
      <alignment horizontal="center" vertical="center"/>
    </xf>
    <xf numFmtId="0" fontId="0" fillId="0" borderId="106" xfId="0" applyFont="1" applyBorder="1"/>
    <xf numFmtId="0" fontId="40" fillId="0" borderId="0" xfId="0" applyFont="1" applyBorder="1" applyAlignment="1">
      <alignment horizontal="center"/>
    </xf>
    <xf numFmtId="0" fontId="50" fillId="0" borderId="0" xfId="0" applyFont="1" applyAlignment="1">
      <alignment horizontal="center"/>
    </xf>
    <xf numFmtId="0" fontId="45" fillId="0" borderId="0" xfId="0" applyFont="1"/>
    <xf numFmtId="0" fontId="51" fillId="0" borderId="0" xfId="0" applyFont="1"/>
    <xf numFmtId="0" fontId="41" fillId="14" borderId="11" xfId="0" applyFont="1" applyFill="1" applyBorder="1" applyAlignment="1">
      <alignment horizontal="center" vertical="center" wrapText="1"/>
    </xf>
    <xf numFmtId="0" fontId="41" fillId="14" borderId="11" xfId="0" applyFont="1" applyFill="1" applyBorder="1" applyAlignment="1">
      <alignment horizontal="center" vertical="center"/>
    </xf>
    <xf numFmtId="0" fontId="0" fillId="0" borderId="11" xfId="0" applyBorder="1"/>
    <xf numFmtId="0" fontId="36" fillId="0" borderId="11" xfId="0" applyFont="1" applyBorder="1" applyAlignment="1">
      <alignment vertical="center" wrapText="1"/>
    </xf>
    <xf numFmtId="0" fontId="36" fillId="0" borderId="14" xfId="0" applyFont="1" applyFill="1" applyBorder="1" applyAlignment="1">
      <alignment horizontal="center" vertical="center"/>
    </xf>
    <xf numFmtId="164" fontId="36" fillId="0" borderId="14" xfId="0" applyNumberFormat="1" applyFont="1" applyFill="1" applyBorder="1" applyAlignment="1">
      <alignment horizontal="center" vertical="center"/>
    </xf>
    <xf numFmtId="0" fontId="38" fillId="0" borderId="107" xfId="0" applyFont="1" applyFill="1" applyBorder="1" applyAlignment="1">
      <alignment horizontal="justify" vertical="center" wrapText="1"/>
    </xf>
    <xf numFmtId="0" fontId="21" fillId="0" borderId="14" xfId="0" applyFont="1" applyBorder="1"/>
    <xf numFmtId="9" fontId="38" fillId="2" borderId="35" xfId="0" applyNumberFormat="1" applyFont="1" applyFill="1" applyBorder="1" applyAlignment="1">
      <alignment vertical="center" wrapText="1"/>
    </xf>
    <xf numFmtId="0" fontId="21" fillId="0" borderId="22" xfId="0" applyFont="1" applyFill="1" applyBorder="1"/>
    <xf numFmtId="0" fontId="35" fillId="7" borderId="4" xfId="0" applyFont="1" applyFill="1" applyBorder="1" applyAlignment="1">
      <alignment horizontal="center" vertical="center" wrapText="1"/>
    </xf>
    <xf numFmtId="0" fontId="21" fillId="0" borderId="11" xfId="0" applyFont="1" applyBorder="1" applyAlignment="1">
      <alignment wrapText="1"/>
    </xf>
    <xf numFmtId="0" fontId="36" fillId="0" borderId="27" xfId="0" applyFont="1" applyFill="1" applyBorder="1" applyAlignment="1">
      <alignment horizontal="justify" vertical="center" wrapText="1"/>
    </xf>
    <xf numFmtId="0" fontId="36" fillId="0" borderId="28" xfId="0" applyFont="1" applyBorder="1" applyAlignment="1">
      <alignment horizontal="justify" vertical="center"/>
    </xf>
    <xf numFmtId="0" fontId="36" fillId="0" borderId="28" xfId="0" applyFont="1" applyFill="1" applyBorder="1" applyAlignment="1">
      <alignment horizontal="justify" vertical="center" wrapText="1"/>
    </xf>
    <xf numFmtId="0" fontId="38" fillId="0" borderId="109" xfId="0" applyFont="1" applyFill="1" applyBorder="1" applyAlignment="1">
      <alignment horizontal="justify" vertical="center" wrapText="1"/>
    </xf>
    <xf numFmtId="0" fontId="21" fillId="0" borderId="22" xfId="0" applyFont="1" applyBorder="1"/>
    <xf numFmtId="9" fontId="38" fillId="0" borderId="11" xfId="0" applyNumberFormat="1" applyFont="1" applyFill="1" applyBorder="1" applyAlignment="1">
      <alignment horizontal="justify" vertical="center" wrapText="1"/>
    </xf>
    <xf numFmtId="0" fontId="0" fillId="0" borderId="0" xfId="0" applyAlignment="1">
      <alignment wrapText="1"/>
    </xf>
    <xf numFmtId="0" fontId="53" fillId="7" borderId="0" xfId="0" applyFont="1" applyFill="1" applyAlignment="1">
      <alignment wrapText="1"/>
    </xf>
    <xf numFmtId="0" fontId="0" fillId="7" borderId="0" xfId="0" applyFill="1" applyAlignment="1">
      <alignment wrapText="1"/>
    </xf>
    <xf numFmtId="0" fontId="40" fillId="7" borderId="0" xfId="0" applyFont="1" applyFill="1" applyAlignment="1">
      <alignment wrapText="1"/>
    </xf>
    <xf numFmtId="0" fontId="50" fillId="16" borderId="108" xfId="0" applyFont="1" applyFill="1" applyBorder="1" applyAlignment="1">
      <alignment horizontal="center"/>
    </xf>
    <xf numFmtId="0" fontId="52" fillId="0" borderId="0" xfId="0" applyFont="1" applyAlignment="1">
      <alignment vertical="center"/>
    </xf>
    <xf numFmtId="0" fontId="52" fillId="0" borderId="59" xfId="0" applyFont="1" applyFill="1" applyBorder="1" applyAlignment="1">
      <alignment horizontal="center" vertical="center"/>
    </xf>
    <xf numFmtId="0" fontId="0" fillId="0" borderId="0" xfId="0" applyFill="1" applyAlignment="1">
      <alignment wrapText="1"/>
    </xf>
    <xf numFmtId="0" fontId="52" fillId="0" borderId="108" xfId="0" applyFont="1" applyBorder="1" applyAlignment="1">
      <alignment vertical="center" wrapText="1"/>
    </xf>
    <xf numFmtId="0" fontId="0" fillId="0" borderId="108" xfId="0" applyBorder="1" applyAlignment="1">
      <alignment wrapText="1"/>
    </xf>
    <xf numFmtId="0" fontId="0" fillId="0" borderId="108" xfId="0" applyBorder="1" applyAlignment="1">
      <alignment vertical="center"/>
    </xf>
    <xf numFmtId="0" fontId="0" fillId="0" borderId="32" xfId="0" applyBorder="1" applyAlignment="1">
      <alignment wrapText="1"/>
    </xf>
    <xf numFmtId="0" fontId="40" fillId="0" borderId="30" xfId="0" applyFont="1" applyBorder="1" applyAlignment="1">
      <alignment vertical="center"/>
    </xf>
    <xf numFmtId="0" fontId="0" fillId="0" borderId="0" xfId="0" applyAlignment="1">
      <alignment vertical="center" wrapText="1"/>
    </xf>
    <xf numFmtId="0" fontId="35" fillId="12" borderId="1" xfId="0" applyFont="1" applyFill="1" applyBorder="1" applyAlignment="1">
      <alignment horizontal="center" vertical="center" wrapText="1"/>
    </xf>
    <xf numFmtId="0" fontId="36" fillId="0" borderId="60" xfId="0" applyFont="1" applyFill="1" applyBorder="1" applyAlignment="1">
      <alignment horizontal="justify" vertical="center" wrapText="1"/>
    </xf>
    <xf numFmtId="0" fontId="36" fillId="0" borderId="35" xfId="0" applyFont="1" applyFill="1" applyBorder="1" applyAlignment="1">
      <alignment horizontal="justify" vertical="center" wrapText="1"/>
    </xf>
    <xf numFmtId="0" fontId="36" fillId="0" borderId="35" xfId="0" applyFont="1" applyFill="1" applyBorder="1" applyAlignment="1">
      <alignment horizontal="center" vertical="center" wrapText="1"/>
    </xf>
    <xf numFmtId="164" fontId="36" fillId="0" borderId="35" xfId="0" applyNumberFormat="1" applyFont="1" applyFill="1" applyBorder="1" applyAlignment="1">
      <alignment horizontal="center" vertical="center" wrapText="1"/>
    </xf>
    <xf numFmtId="0" fontId="38" fillId="0" borderId="110" xfId="0" applyFont="1" applyFill="1" applyBorder="1" applyAlignment="1">
      <alignment horizontal="justify" vertical="center" wrapText="1"/>
    </xf>
    <xf numFmtId="0" fontId="21" fillId="0" borderId="35" xfId="0" applyFont="1" applyBorder="1"/>
    <xf numFmtId="0" fontId="35" fillId="7" borderId="11" xfId="0" applyFont="1" applyFill="1" applyBorder="1" applyAlignment="1">
      <alignment horizontal="justify" vertical="center" wrapText="1"/>
    </xf>
    <xf numFmtId="0" fontId="35" fillId="7" borderId="14" xfId="0" applyFont="1" applyFill="1" applyBorder="1" applyAlignment="1">
      <alignment horizontal="justify" vertical="center" wrapText="1"/>
    </xf>
    <xf numFmtId="0" fontId="38" fillId="0" borderId="11" xfId="0" applyFont="1" applyFill="1" applyBorder="1" applyAlignment="1">
      <alignment vertical="center" wrapText="1"/>
    </xf>
    <xf numFmtId="4" fontId="27" fillId="5" borderId="12" xfId="0" applyNumberFormat="1" applyFont="1" applyFill="1" applyBorder="1" applyAlignment="1">
      <alignment vertical="center" wrapText="1"/>
    </xf>
    <xf numFmtId="0" fontId="49" fillId="0" borderId="0" xfId="0" applyFont="1" applyAlignment="1">
      <alignment horizontal="center"/>
    </xf>
    <xf numFmtId="0" fontId="45" fillId="0" borderId="0" xfId="0" applyFont="1" applyAlignment="1">
      <alignment horizontal="center"/>
    </xf>
    <xf numFmtId="0" fontId="52" fillId="0" borderId="0" xfId="0" applyFont="1" applyAlignment="1">
      <alignment horizontal="left"/>
    </xf>
    <xf numFmtId="0" fontId="41" fillId="14" borderId="14" xfId="0" applyFont="1" applyFill="1" applyBorder="1" applyAlignment="1">
      <alignment horizontal="center" vertical="center" wrapText="1"/>
    </xf>
    <xf numFmtId="0" fontId="41" fillId="14" borderId="35" xfId="0" applyFont="1" applyFill="1" applyBorder="1" applyAlignment="1">
      <alignment horizontal="center" vertical="center" wrapText="1"/>
    </xf>
    <xf numFmtId="0" fontId="41" fillId="14" borderId="22" xfId="0" applyFont="1" applyFill="1" applyBorder="1" applyAlignment="1">
      <alignment horizontal="center" vertical="center" wrapText="1"/>
    </xf>
    <xf numFmtId="0" fontId="41" fillId="14" borderId="11" xfId="0" applyFont="1" applyFill="1" applyBorder="1" applyAlignment="1">
      <alignment horizontal="center" vertical="center"/>
    </xf>
    <xf numFmtId="0" fontId="41" fillId="14" borderId="36" xfId="0" applyFont="1" applyFill="1" applyBorder="1" applyAlignment="1">
      <alignment horizontal="center" vertical="center"/>
    </xf>
    <xf numFmtId="0" fontId="41" fillId="14" borderId="43" xfId="0" applyFont="1" applyFill="1" applyBorder="1" applyAlignment="1">
      <alignment horizontal="center" vertical="center"/>
    </xf>
    <xf numFmtId="0" fontId="41" fillId="14" borderId="28" xfId="0" applyFont="1" applyFill="1" applyBorder="1" applyAlignment="1">
      <alignment horizontal="center" vertical="center"/>
    </xf>
    <xf numFmtId="0" fontId="42" fillId="15" borderId="99" xfId="0" applyFont="1" applyFill="1" applyBorder="1" applyAlignment="1">
      <alignment horizontal="center" vertical="center"/>
    </xf>
    <xf numFmtId="0" fontId="42" fillId="15" borderId="100" xfId="0" applyFont="1" applyFill="1" applyBorder="1" applyAlignment="1">
      <alignment horizontal="center" vertical="center"/>
    </xf>
    <xf numFmtId="0" fontId="0" fillId="0" borderId="64" xfId="0" applyFont="1" applyBorder="1" applyAlignment="1">
      <alignment horizontal="center"/>
    </xf>
    <xf numFmtId="0" fontId="0" fillId="0" borderId="71" xfId="0" applyFont="1" applyBorder="1" applyAlignment="1">
      <alignment horizontal="center"/>
    </xf>
    <xf numFmtId="0" fontId="0" fillId="0" borderId="80" xfId="0" applyFont="1" applyBorder="1" applyAlignment="1">
      <alignment horizontal="center"/>
    </xf>
    <xf numFmtId="0" fontId="41" fillId="0" borderId="65" xfId="0" applyFont="1" applyBorder="1" applyAlignment="1">
      <alignment horizontal="left"/>
    </xf>
    <xf numFmtId="0" fontId="41" fillId="0" borderId="66" xfId="0" applyFont="1" applyBorder="1" applyAlignment="1">
      <alignment horizontal="left"/>
    </xf>
    <xf numFmtId="0" fontId="41" fillId="0" borderId="67" xfId="0" applyFont="1" applyBorder="1" applyAlignment="1">
      <alignment horizontal="left"/>
    </xf>
    <xf numFmtId="0" fontId="41" fillId="0" borderId="68" xfId="0" applyFont="1" applyBorder="1" applyAlignment="1">
      <alignment horizontal="left"/>
    </xf>
    <xf numFmtId="0" fontId="41" fillId="0" borderId="74" xfId="0" applyFont="1" applyBorder="1" applyAlignment="1">
      <alignment horizontal="left"/>
    </xf>
    <xf numFmtId="0" fontId="41" fillId="0" borderId="69" xfId="0" applyFont="1" applyBorder="1" applyAlignment="1">
      <alignment horizontal="left"/>
    </xf>
    <xf numFmtId="0" fontId="41" fillId="0" borderId="75" xfId="0" applyFont="1" applyBorder="1" applyAlignment="1">
      <alignment horizontal="left"/>
    </xf>
    <xf numFmtId="0" fontId="42" fillId="0" borderId="70" xfId="0" applyFont="1" applyBorder="1" applyAlignment="1">
      <alignment horizontal="center"/>
    </xf>
    <xf numFmtId="0" fontId="42" fillId="0" borderId="76" xfId="0" applyFont="1" applyBorder="1" applyAlignment="1">
      <alignment horizontal="center"/>
    </xf>
    <xf numFmtId="0" fontId="42" fillId="0" borderId="86" xfId="0" applyFont="1" applyBorder="1" applyAlignment="1">
      <alignment horizontal="center"/>
    </xf>
    <xf numFmtId="0" fontId="43" fillId="0" borderId="72" xfId="0" applyFont="1" applyBorder="1" applyAlignment="1">
      <alignment horizontal="left" wrapText="1"/>
    </xf>
    <xf numFmtId="0" fontId="43" fillId="0" borderId="0" xfId="0" applyFont="1" applyBorder="1" applyAlignment="1">
      <alignment horizontal="left" wrapText="1"/>
    </xf>
    <xf numFmtId="0" fontId="43" fillId="0" borderId="73" xfId="0" applyFont="1" applyBorder="1" applyAlignment="1">
      <alignment horizontal="left" wrapText="1"/>
    </xf>
    <xf numFmtId="0" fontId="41" fillId="0" borderId="77" xfId="0" applyFont="1" applyBorder="1" applyAlignment="1">
      <alignment horizontal="left"/>
    </xf>
    <xf numFmtId="0" fontId="41" fillId="0" borderId="78" xfId="0" applyFont="1" applyBorder="1" applyAlignment="1">
      <alignment horizontal="left"/>
    </xf>
    <xf numFmtId="0" fontId="41" fillId="0" borderId="79" xfId="0" applyFont="1" applyBorder="1" applyAlignment="1">
      <alignment horizontal="left"/>
    </xf>
    <xf numFmtId="0" fontId="43" fillId="0" borderId="81" xfId="0" applyFont="1" applyBorder="1" applyAlignment="1">
      <alignment horizontal="left"/>
    </xf>
    <xf numFmtId="0" fontId="43" fillId="0" borderId="82" xfId="0" applyFont="1" applyBorder="1" applyAlignment="1">
      <alignment horizontal="left"/>
    </xf>
    <xf numFmtId="0" fontId="43" fillId="0" borderId="83" xfId="0" applyFont="1" applyBorder="1" applyAlignment="1">
      <alignment horizontal="left"/>
    </xf>
    <xf numFmtId="0" fontId="46" fillId="14" borderId="87" xfId="0" applyFont="1" applyFill="1" applyBorder="1" applyAlignment="1">
      <alignment horizontal="left" vertical="center"/>
    </xf>
    <xf numFmtId="0" fontId="46" fillId="14" borderId="88" xfId="0" applyFont="1" applyFill="1" applyBorder="1" applyAlignment="1">
      <alignment horizontal="left" vertical="center"/>
    </xf>
    <xf numFmtId="0" fontId="46" fillId="14" borderId="89" xfId="0" applyFont="1" applyFill="1" applyBorder="1" applyAlignment="1">
      <alignment horizontal="left" vertical="center"/>
    </xf>
    <xf numFmtId="0" fontId="46" fillId="15" borderId="90" xfId="0" applyFont="1" applyFill="1" applyBorder="1" applyAlignment="1">
      <alignment horizontal="left" vertical="center"/>
    </xf>
    <xf numFmtId="0" fontId="46" fillId="15" borderId="91" xfId="0" applyFont="1" applyFill="1" applyBorder="1" applyAlignment="1">
      <alignment horizontal="left" vertical="center"/>
    </xf>
    <xf numFmtId="0" fontId="46" fillId="15" borderId="92" xfId="0" applyFont="1" applyFill="1" applyBorder="1" applyAlignment="1">
      <alignment horizontal="left" vertical="center"/>
    </xf>
    <xf numFmtId="0" fontId="46" fillId="15" borderId="93" xfId="0" applyFont="1" applyFill="1" applyBorder="1" applyAlignment="1">
      <alignment horizontal="left" vertical="center"/>
    </xf>
    <xf numFmtId="0" fontId="46" fillId="15" borderId="94" xfId="0" applyFont="1" applyFill="1" applyBorder="1" applyAlignment="1">
      <alignment horizontal="left" vertical="center"/>
    </xf>
    <xf numFmtId="0" fontId="42" fillId="15" borderId="96" xfId="0" applyFont="1" applyFill="1" applyBorder="1" applyAlignment="1">
      <alignment horizontal="left" vertical="center"/>
    </xf>
    <xf numFmtId="0" fontId="42" fillId="15" borderId="97" xfId="0" applyFont="1" applyFill="1" applyBorder="1" applyAlignment="1">
      <alignment horizontal="left" vertical="center"/>
    </xf>
    <xf numFmtId="0" fontId="47" fillId="15" borderId="101" xfId="0" applyFont="1" applyFill="1" applyBorder="1" applyAlignment="1">
      <alignment horizontal="center" vertical="center" wrapText="1"/>
    </xf>
    <xf numFmtId="0" fontId="47" fillId="15" borderId="95" xfId="0" applyFont="1" applyFill="1" applyBorder="1" applyAlignment="1">
      <alignment horizontal="center" vertical="center" wrapText="1"/>
    </xf>
    <xf numFmtId="0" fontId="47" fillId="15" borderId="102" xfId="0" applyFont="1" applyFill="1" applyBorder="1" applyAlignment="1">
      <alignment horizontal="center" vertical="center" wrapText="1"/>
    </xf>
    <xf numFmtId="0" fontId="47" fillId="15" borderId="96" xfId="0" applyFont="1" applyFill="1" applyBorder="1" applyAlignment="1">
      <alignment horizontal="center" vertical="center" wrapText="1"/>
    </xf>
    <xf numFmtId="0" fontId="47" fillId="15" borderId="102" xfId="0" applyFont="1" applyFill="1" applyBorder="1" applyAlignment="1">
      <alignment horizontal="center" vertical="center"/>
    </xf>
    <xf numFmtId="0" fontId="47" fillId="15" borderId="103" xfId="0" applyFont="1" applyFill="1" applyBorder="1" applyAlignment="1">
      <alignment horizontal="center" vertical="center" wrapText="1"/>
    </xf>
    <xf numFmtId="0" fontId="47" fillId="15" borderId="97" xfId="0" applyFont="1" applyFill="1" applyBorder="1" applyAlignment="1">
      <alignment horizontal="center" vertical="center" wrapText="1"/>
    </xf>
    <xf numFmtId="0" fontId="48" fillId="15" borderId="96" xfId="0" applyFont="1" applyFill="1" applyBorder="1" applyAlignment="1">
      <alignment horizontal="center" vertical="center" textRotation="90" wrapText="1"/>
    </xf>
    <xf numFmtId="0" fontId="40" fillId="0" borderId="0" xfId="0" applyFont="1" applyAlignment="1">
      <alignment horizontal="left" vertical="center" wrapText="1"/>
    </xf>
    <xf numFmtId="0" fontId="46" fillId="15" borderId="96" xfId="0" applyFont="1" applyFill="1" applyBorder="1" applyAlignment="1">
      <alignment horizontal="center"/>
    </xf>
    <xf numFmtId="0" fontId="47" fillId="15" borderId="96" xfId="0" applyFont="1" applyFill="1" applyBorder="1" applyAlignment="1">
      <alignment horizontal="center" vertical="center" textRotation="90" wrapText="1"/>
    </xf>
    <xf numFmtId="0" fontId="40" fillId="15" borderId="87" xfId="0" applyFont="1" applyFill="1" applyBorder="1" applyAlignment="1">
      <alignment horizontal="center" vertical="center"/>
    </xf>
    <xf numFmtId="0" fontId="40" fillId="15" borderId="88" xfId="0" applyFont="1" applyFill="1" applyBorder="1" applyAlignment="1">
      <alignment horizontal="center" vertical="center"/>
    </xf>
    <xf numFmtId="0" fontId="40" fillId="15" borderId="104" xfId="0" applyFont="1" applyFill="1" applyBorder="1" applyAlignment="1">
      <alignment horizontal="center" vertical="center"/>
    </xf>
    <xf numFmtId="0" fontId="40" fillId="0" borderId="0" xfId="0" applyFont="1" applyAlignment="1">
      <alignment horizontal="center" vertical="center" wrapText="1"/>
    </xf>
    <xf numFmtId="0" fontId="35" fillId="7" borderId="30" xfId="0" applyFont="1" applyFill="1" applyBorder="1" applyAlignment="1">
      <alignment horizontal="center" vertical="center" wrapText="1"/>
    </xf>
    <xf numFmtId="0" fontId="35" fillId="7" borderId="31" xfId="0" applyFont="1" applyFill="1" applyBorder="1" applyAlignment="1">
      <alignment horizontal="center" vertical="center" wrapText="1"/>
    </xf>
    <xf numFmtId="0" fontId="35" fillId="7" borderId="32" xfId="0" applyFont="1" applyFill="1" applyBorder="1" applyAlignment="1">
      <alignment horizontal="center" vertical="center" wrapText="1"/>
    </xf>
    <xf numFmtId="0" fontId="35" fillId="7" borderId="5" xfId="0" applyFont="1" applyFill="1" applyBorder="1" applyAlignment="1">
      <alignment horizontal="center" vertical="center" wrapText="1"/>
    </xf>
    <xf numFmtId="0" fontId="35" fillId="7" borderId="0" xfId="0" applyFont="1" applyFill="1" applyBorder="1" applyAlignment="1">
      <alignment horizontal="center" vertical="center" wrapText="1"/>
    </xf>
    <xf numFmtId="0" fontId="35" fillId="7" borderId="49" xfId="0" applyFont="1" applyFill="1" applyBorder="1" applyAlignment="1">
      <alignment horizontal="center" vertical="center" wrapText="1"/>
    </xf>
    <xf numFmtId="0" fontId="20" fillId="2" borderId="0" xfId="0" applyFont="1" applyFill="1" applyBorder="1" applyAlignment="1">
      <alignment horizontal="center" vertical="center"/>
    </xf>
    <xf numFmtId="0" fontId="35" fillId="12" borderId="35"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35" fillId="11" borderId="14" xfId="0" applyFont="1" applyFill="1" applyBorder="1" applyAlignment="1">
      <alignment horizontal="center" vertical="center" wrapText="1"/>
    </xf>
    <xf numFmtId="0" fontId="35" fillId="11" borderId="35" xfId="0" applyFont="1" applyFill="1" applyBorder="1" applyAlignment="1">
      <alignment horizontal="center" vertical="center" wrapText="1"/>
    </xf>
    <xf numFmtId="0" fontId="35" fillId="11" borderId="22" xfId="0" applyFont="1" applyFill="1" applyBorder="1" applyAlignment="1">
      <alignment horizontal="center" vertical="center" wrapText="1"/>
    </xf>
    <xf numFmtId="0" fontId="17" fillId="2" borderId="0" xfId="0" applyFont="1" applyFill="1" applyBorder="1" applyAlignment="1">
      <alignment horizontal="center" vertical="center"/>
    </xf>
    <xf numFmtId="0" fontId="19" fillId="5" borderId="30" xfId="0" applyFont="1" applyFill="1" applyBorder="1" applyAlignment="1">
      <alignment horizontal="right" vertical="center"/>
    </xf>
    <xf numFmtId="0" fontId="19" fillId="5" borderId="31" xfId="0" applyFont="1" applyFill="1" applyBorder="1" applyAlignment="1">
      <alignment horizontal="right" vertical="center"/>
    </xf>
    <xf numFmtId="0" fontId="19" fillId="5" borderId="62" xfId="0" applyFont="1" applyFill="1" applyBorder="1" applyAlignment="1">
      <alignment horizontal="right" vertical="center"/>
    </xf>
    <xf numFmtId="0" fontId="35" fillId="13" borderId="14" xfId="0" applyFont="1" applyFill="1" applyBorder="1" applyAlignment="1">
      <alignment horizontal="center" vertical="center" wrapText="1"/>
    </xf>
    <xf numFmtId="0" fontId="35" fillId="13" borderId="35" xfId="0" applyFont="1" applyFill="1" applyBorder="1" applyAlignment="1">
      <alignment horizontal="center" vertical="center" wrapText="1"/>
    </xf>
    <xf numFmtId="4" fontId="21" fillId="0" borderId="21" xfId="0" applyNumberFormat="1" applyFont="1" applyFill="1" applyBorder="1" applyAlignment="1">
      <alignment horizontal="center"/>
    </xf>
    <xf numFmtId="0" fontId="35" fillId="12" borderId="61" xfId="0" applyFont="1" applyFill="1" applyBorder="1" applyAlignment="1">
      <alignment horizontal="center" vertical="center" wrapText="1"/>
    </xf>
    <xf numFmtId="0" fontId="35" fillId="12" borderId="60" xfId="0" applyFont="1" applyFill="1" applyBorder="1" applyAlignment="1">
      <alignment horizontal="center" vertical="center" wrapText="1"/>
    </xf>
    <xf numFmtId="0" fontId="35" fillId="11" borderId="51" xfId="0" applyFont="1" applyFill="1" applyBorder="1" applyAlignment="1">
      <alignment horizontal="center" vertical="center" wrapText="1"/>
    </xf>
    <xf numFmtId="0" fontId="35" fillId="11" borderId="21" xfId="0" applyFont="1" applyFill="1" applyBorder="1" applyAlignment="1">
      <alignment horizontal="center" vertical="center" wrapText="1"/>
    </xf>
    <xf numFmtId="0" fontId="35" fillId="13" borderId="15" xfId="0" applyFont="1" applyFill="1" applyBorder="1" applyAlignment="1">
      <alignment horizontal="center" vertical="center" wrapText="1"/>
    </xf>
    <xf numFmtId="0" fontId="35" fillId="13" borderId="0" xfId="0" applyFont="1" applyFill="1" applyBorder="1" applyAlignment="1">
      <alignment horizontal="center" vertical="center" wrapText="1"/>
    </xf>
    <xf numFmtId="0" fontId="35" fillId="13" borderId="22" xfId="0" applyFont="1" applyFill="1" applyBorder="1" applyAlignment="1">
      <alignment horizontal="center" vertical="center" wrapText="1"/>
    </xf>
    <xf numFmtId="0" fontId="22" fillId="10" borderId="39" xfId="0" applyFont="1" applyFill="1" applyBorder="1" applyAlignment="1">
      <alignment horizontal="center" vertical="center" wrapText="1"/>
    </xf>
    <xf numFmtId="0" fontId="22" fillId="10" borderId="40" xfId="0" applyFont="1" applyFill="1" applyBorder="1" applyAlignment="1">
      <alignment horizontal="center" vertical="center" wrapText="1"/>
    </xf>
    <xf numFmtId="0" fontId="22" fillId="10" borderId="41" xfId="0" applyFont="1" applyFill="1" applyBorder="1" applyAlignment="1">
      <alignment horizontal="center" vertical="center" wrapText="1"/>
    </xf>
    <xf numFmtId="0" fontId="22" fillId="9" borderId="42" xfId="0" applyFont="1" applyFill="1" applyBorder="1" applyAlignment="1">
      <alignment horizontal="center" vertical="center"/>
    </xf>
    <xf numFmtId="0" fontId="22" fillId="9" borderId="43" xfId="0" applyFont="1" applyFill="1" applyBorder="1" applyAlignment="1">
      <alignment horizontal="center" vertical="center"/>
    </xf>
    <xf numFmtId="0" fontId="22" fillId="9" borderId="44" xfId="0" applyFont="1" applyFill="1" applyBorder="1" applyAlignment="1">
      <alignment horizontal="center" vertical="center"/>
    </xf>
    <xf numFmtId="0" fontId="23" fillId="8" borderId="42" xfId="0" applyFont="1" applyFill="1" applyBorder="1" applyAlignment="1">
      <alignment horizontal="left" vertical="center"/>
    </xf>
    <xf numFmtId="0" fontId="23" fillId="8" borderId="43" xfId="0" applyFont="1" applyFill="1" applyBorder="1" applyAlignment="1">
      <alignment horizontal="left" vertical="center"/>
    </xf>
    <xf numFmtId="0" fontId="22" fillId="8" borderId="43" xfId="0" applyFont="1" applyFill="1" applyBorder="1" applyAlignment="1">
      <alignment horizontal="right" vertical="center"/>
    </xf>
    <xf numFmtId="0" fontId="22" fillId="8" borderId="28" xfId="0" applyFont="1" applyFill="1" applyBorder="1" applyAlignment="1">
      <alignment horizontal="right" vertical="center"/>
    </xf>
    <xf numFmtId="0" fontId="23" fillId="8" borderId="36" xfId="0" applyFont="1" applyFill="1" applyBorder="1" applyAlignment="1">
      <alignment horizontal="left" vertical="center"/>
    </xf>
    <xf numFmtId="0" fontId="23" fillId="8" borderId="44" xfId="0" applyFont="1" applyFill="1" applyBorder="1" applyAlignment="1">
      <alignment horizontal="left" vertical="center"/>
    </xf>
    <xf numFmtId="0" fontId="24" fillId="8" borderId="42" xfId="0" applyFont="1" applyFill="1" applyBorder="1" applyAlignment="1">
      <alignment horizontal="left" vertical="center"/>
    </xf>
    <xf numFmtId="0" fontId="24" fillId="8" borderId="43" xfId="0" applyFont="1" applyFill="1" applyBorder="1" applyAlignment="1">
      <alignment horizontal="left" vertical="center"/>
    </xf>
    <xf numFmtId="0" fontId="16" fillId="8" borderId="43" xfId="0" applyFont="1" applyFill="1" applyBorder="1" applyAlignment="1">
      <alignment horizontal="center" vertical="center" wrapText="1"/>
    </xf>
    <xf numFmtId="0" fontId="16" fillId="8" borderId="44" xfId="0" applyFont="1" applyFill="1" applyBorder="1" applyAlignment="1">
      <alignment horizontal="center" vertical="center" wrapText="1"/>
    </xf>
    <xf numFmtId="0" fontId="25" fillId="8" borderId="43" xfId="0" applyFont="1" applyFill="1" applyBorder="1" applyAlignment="1">
      <alignment horizontal="center" vertical="center"/>
    </xf>
    <xf numFmtId="0" fontId="25" fillId="8" borderId="44" xfId="0" applyFont="1" applyFill="1" applyBorder="1" applyAlignment="1">
      <alignment horizontal="center" vertical="center"/>
    </xf>
    <xf numFmtId="0" fontId="19" fillId="8" borderId="42" xfId="0" applyFont="1" applyFill="1" applyBorder="1" applyAlignment="1">
      <alignment horizontal="justify" vertical="center" wrapText="1"/>
    </xf>
    <xf numFmtId="0" fontId="19" fillId="8" borderId="43" xfId="0" applyFont="1" applyFill="1" applyBorder="1" applyAlignment="1">
      <alignment horizontal="justify" vertical="center" wrapText="1"/>
    </xf>
    <xf numFmtId="0" fontId="19" fillId="8" borderId="44" xfId="0" applyFont="1" applyFill="1" applyBorder="1" applyAlignment="1">
      <alignment horizontal="justify" vertical="center" wrapText="1"/>
    </xf>
    <xf numFmtId="0" fontId="16" fillId="8" borderId="42" xfId="0" applyFont="1" applyFill="1" applyBorder="1" applyAlignment="1">
      <alignment horizontal="left" vertical="center"/>
    </xf>
    <xf numFmtId="0" fontId="16" fillId="8" borderId="43" xfId="0" applyFont="1" applyFill="1" applyBorder="1" applyAlignment="1">
      <alignment horizontal="left" vertical="center"/>
    </xf>
    <xf numFmtId="0" fontId="18" fillId="10" borderId="45" xfId="0" applyFont="1" applyFill="1" applyBorder="1" applyAlignment="1">
      <alignment horizontal="center" vertical="center"/>
    </xf>
    <xf numFmtId="0" fontId="18" fillId="10" borderId="46" xfId="0" applyFont="1" applyFill="1" applyBorder="1" applyAlignment="1">
      <alignment horizontal="center" vertical="center"/>
    </xf>
    <xf numFmtId="0" fontId="18" fillId="10" borderId="47" xfId="0" applyFont="1" applyFill="1" applyBorder="1" applyAlignment="1">
      <alignment horizontal="center" vertical="center"/>
    </xf>
    <xf numFmtId="0" fontId="20" fillId="8" borderId="4" xfId="0" applyFont="1" applyFill="1" applyBorder="1" applyAlignment="1">
      <alignment horizontal="left" vertical="center" wrapText="1"/>
    </xf>
    <xf numFmtId="0" fontId="20" fillId="8" borderId="5" xfId="0" applyFont="1" applyFill="1" applyBorder="1" applyAlignment="1">
      <alignment horizontal="left" vertical="center" wrapText="1"/>
    </xf>
    <xf numFmtId="0" fontId="20" fillId="8" borderId="6" xfId="0" applyFont="1" applyFill="1" applyBorder="1" applyAlignment="1">
      <alignment horizontal="left" vertical="center" wrapText="1"/>
    </xf>
    <xf numFmtId="0" fontId="18" fillId="10" borderId="14" xfId="0" applyFont="1" applyFill="1" applyBorder="1" applyAlignment="1">
      <alignment horizontal="center" vertical="center"/>
    </xf>
    <xf numFmtId="0" fontId="18" fillId="10" borderId="35" xfId="0" applyFont="1" applyFill="1" applyBorder="1" applyAlignment="1">
      <alignment horizontal="center" vertical="center"/>
    </xf>
    <xf numFmtId="0" fontId="18" fillId="10" borderId="22" xfId="0" applyFont="1" applyFill="1" applyBorder="1" applyAlignment="1">
      <alignment horizontal="center" vertical="center"/>
    </xf>
    <xf numFmtId="0" fontId="16" fillId="10" borderId="14" xfId="0" applyFont="1" applyFill="1" applyBorder="1" applyAlignment="1">
      <alignment horizontal="center" vertical="center" wrapText="1"/>
    </xf>
    <xf numFmtId="0" fontId="16" fillId="10" borderId="35" xfId="0" applyFont="1" applyFill="1" applyBorder="1" applyAlignment="1">
      <alignment horizontal="center" vertical="center" wrapText="1"/>
    </xf>
    <xf numFmtId="0" fontId="16" fillId="10" borderId="22" xfId="0" applyFont="1" applyFill="1" applyBorder="1" applyAlignment="1">
      <alignment horizontal="center" vertical="center" wrapText="1"/>
    </xf>
    <xf numFmtId="0" fontId="20" fillId="8" borderId="15" xfId="0" applyFont="1" applyFill="1" applyBorder="1" applyAlignment="1">
      <alignment horizontal="left" vertical="center" wrapText="1"/>
    </xf>
    <xf numFmtId="0" fontId="20" fillId="8" borderId="0" xfId="0" applyFont="1" applyFill="1" applyBorder="1" applyAlignment="1">
      <alignment horizontal="left" vertical="center" wrapText="1"/>
    </xf>
    <xf numFmtId="0" fontId="20" fillId="8" borderId="48" xfId="0" applyFont="1" applyFill="1" applyBorder="1" applyAlignment="1">
      <alignment horizontal="left" vertical="center" wrapText="1"/>
    </xf>
    <xf numFmtId="0" fontId="20" fillId="8" borderId="18" xfId="0" applyFont="1" applyFill="1" applyBorder="1" applyAlignment="1">
      <alignment horizontal="left" vertical="center" wrapText="1"/>
    </xf>
    <xf numFmtId="0" fontId="20" fillId="8" borderId="49" xfId="0" applyFont="1" applyFill="1" applyBorder="1" applyAlignment="1">
      <alignment horizontal="left" vertical="center" wrapText="1"/>
    </xf>
    <xf numFmtId="0" fontId="20" fillId="8" borderId="50" xfId="0" applyFont="1" applyFill="1" applyBorder="1" applyAlignment="1">
      <alignment horizontal="left" vertical="center" wrapText="1"/>
    </xf>
    <xf numFmtId="0" fontId="16" fillId="10" borderId="11" xfId="0" applyFont="1" applyFill="1" applyBorder="1" applyAlignment="1">
      <alignment horizontal="center" vertical="center" wrapText="1"/>
    </xf>
    <xf numFmtId="0" fontId="18" fillId="10" borderId="14" xfId="0" applyFont="1" applyFill="1" applyBorder="1" applyAlignment="1">
      <alignment horizontal="center" vertical="center" wrapText="1"/>
    </xf>
    <xf numFmtId="0" fontId="18" fillId="10" borderId="35" xfId="0" applyFont="1" applyFill="1" applyBorder="1" applyAlignment="1">
      <alignment horizontal="center" vertical="center" wrapText="1"/>
    </xf>
    <xf numFmtId="0" fontId="18" fillId="10" borderId="22" xfId="0" applyFont="1" applyFill="1" applyBorder="1" applyAlignment="1">
      <alignment horizontal="center" vertical="center" wrapText="1"/>
    </xf>
    <xf numFmtId="0" fontId="18" fillId="7" borderId="51" xfId="0" applyFont="1" applyFill="1" applyBorder="1" applyAlignment="1">
      <alignment horizontal="center" vertical="center" wrapText="1"/>
    </xf>
    <xf numFmtId="0" fontId="18" fillId="7" borderId="21" xfId="0" applyFont="1" applyFill="1" applyBorder="1" applyAlignment="1">
      <alignment horizontal="center" vertical="center" wrapText="1"/>
    </xf>
    <xf numFmtId="0" fontId="35" fillId="12" borderId="30" xfId="0" applyFont="1" applyFill="1" applyBorder="1" applyAlignment="1">
      <alignment horizontal="center" vertical="center" wrapText="1"/>
    </xf>
    <xf numFmtId="0" fontId="35" fillId="12" borderId="31" xfId="0" applyFont="1" applyFill="1" applyBorder="1" applyAlignment="1">
      <alignment horizontal="center" vertical="center" wrapText="1"/>
    </xf>
    <xf numFmtId="0" fontId="35" fillId="12" borderId="32" xfId="0" applyFont="1" applyFill="1" applyBorder="1" applyAlignment="1">
      <alignment horizontal="center" vertical="center" wrapText="1"/>
    </xf>
    <xf numFmtId="164" fontId="18" fillId="10" borderId="36" xfId="0" applyNumberFormat="1" applyFont="1" applyFill="1" applyBorder="1" applyAlignment="1">
      <alignment horizontal="center" vertical="center" wrapText="1"/>
    </xf>
    <xf numFmtId="164" fontId="18" fillId="10" borderId="43" xfId="0" applyNumberFormat="1" applyFont="1" applyFill="1" applyBorder="1" applyAlignment="1">
      <alignment horizontal="center" vertical="center" wrapText="1"/>
    </xf>
    <xf numFmtId="164" fontId="18" fillId="10" borderId="28" xfId="0" applyNumberFormat="1" applyFont="1" applyFill="1" applyBorder="1" applyAlignment="1">
      <alignment horizontal="center" vertical="center" wrapText="1"/>
    </xf>
    <xf numFmtId="4" fontId="18" fillId="10" borderId="14" xfId="2" applyNumberFormat="1" applyFont="1" applyFill="1" applyBorder="1" applyAlignment="1">
      <alignment horizontal="center" vertical="center"/>
    </xf>
    <xf numFmtId="4" fontId="18" fillId="10" borderId="35" xfId="2" applyNumberFormat="1" applyFont="1" applyFill="1" applyBorder="1" applyAlignment="1">
      <alignment horizontal="center" vertical="center"/>
    </xf>
    <xf numFmtId="4" fontId="18" fillId="10" borderId="22" xfId="2" applyNumberFormat="1" applyFont="1" applyFill="1" applyBorder="1" applyAlignment="1">
      <alignment horizontal="center" vertical="center"/>
    </xf>
    <xf numFmtId="4" fontId="18" fillId="10" borderId="14" xfId="2" applyNumberFormat="1" applyFont="1" applyFill="1" applyBorder="1" applyAlignment="1">
      <alignment horizontal="center" vertical="center" wrapText="1"/>
    </xf>
    <xf numFmtId="4" fontId="18" fillId="10" borderId="35" xfId="2" applyNumberFormat="1" applyFont="1" applyFill="1" applyBorder="1" applyAlignment="1">
      <alignment horizontal="center" vertical="center" wrapText="1"/>
    </xf>
    <xf numFmtId="4" fontId="18" fillId="10" borderId="22" xfId="2" applyNumberFormat="1" applyFont="1" applyFill="1" applyBorder="1" applyAlignment="1">
      <alignment horizontal="center" vertical="center" wrapText="1"/>
    </xf>
    <xf numFmtId="0" fontId="35" fillId="7" borderId="1" xfId="0" applyFont="1" applyFill="1" applyBorder="1" applyAlignment="1">
      <alignment horizontal="justify" vertical="center" wrapText="1"/>
    </xf>
    <xf numFmtId="0" fontId="35" fillId="7" borderId="57" xfId="0" applyFont="1" applyFill="1" applyBorder="1" applyAlignment="1">
      <alignment horizontal="justify" vertical="center" wrapText="1"/>
    </xf>
    <xf numFmtId="0" fontId="18" fillId="10" borderId="14" xfId="0" applyFont="1" applyFill="1" applyBorder="1" applyAlignment="1">
      <alignment horizontal="justify" vertical="center" wrapText="1"/>
    </xf>
    <xf numFmtId="0" fontId="18" fillId="10" borderId="35" xfId="0" applyFont="1" applyFill="1" applyBorder="1" applyAlignment="1">
      <alignment horizontal="justify" vertical="center" wrapText="1"/>
    </xf>
    <xf numFmtId="0" fontId="18" fillId="10" borderId="22" xfId="0" applyFont="1" applyFill="1" applyBorder="1" applyAlignment="1">
      <alignment horizontal="justify" vertical="center" wrapText="1"/>
    </xf>
    <xf numFmtId="0" fontId="35" fillId="7" borderId="7" xfId="0" applyFont="1" applyFill="1" applyBorder="1" applyAlignment="1">
      <alignment horizontal="center" vertical="center" wrapText="1"/>
    </xf>
    <xf numFmtId="0" fontId="35" fillId="7" borderId="10" xfId="0" applyFont="1" applyFill="1" applyBorder="1" applyAlignment="1">
      <alignment horizontal="center" vertical="center" wrapText="1"/>
    </xf>
    <xf numFmtId="0" fontId="35" fillId="7" borderId="24" xfId="0" applyFont="1" applyFill="1" applyBorder="1" applyAlignment="1">
      <alignment horizontal="center" vertical="center" wrapText="1"/>
    </xf>
    <xf numFmtId="0" fontId="35" fillId="7" borderId="4" xfId="0" applyFont="1" applyFill="1" applyBorder="1" applyAlignment="1">
      <alignment horizontal="center" vertical="center" wrapText="1"/>
    </xf>
    <xf numFmtId="0" fontId="35" fillId="7" borderId="15" xfId="0" applyFont="1" applyFill="1" applyBorder="1" applyAlignment="1">
      <alignment horizontal="center" vertical="center" wrapText="1"/>
    </xf>
    <xf numFmtId="0" fontId="2" fillId="0" borderId="56" xfId="0" applyFont="1" applyBorder="1" applyAlignment="1">
      <alignment horizontal="left" vertical="center" wrapText="1"/>
    </xf>
    <xf numFmtId="0" fontId="2" fillId="0" borderId="10" xfId="0" applyFont="1" applyBorder="1" applyAlignment="1">
      <alignment horizontal="left" vertical="center" wrapText="1"/>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3" xfId="0" applyFont="1" applyFill="1" applyBorder="1" applyAlignment="1">
      <alignment horizontal="center" vertical="center"/>
    </xf>
    <xf numFmtId="0" fontId="2" fillId="0" borderId="41" xfId="0" applyFont="1" applyBorder="1" applyAlignment="1">
      <alignment horizontal="left" vertical="center" wrapText="1"/>
    </xf>
    <xf numFmtId="0" fontId="2" fillId="0" borderId="44" xfId="0" applyFont="1" applyBorder="1" applyAlignment="1">
      <alignment horizontal="left" vertical="center" wrapText="1"/>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2" fillId="2" borderId="44" xfId="0" applyFont="1" applyFill="1" applyBorder="1" applyAlignment="1">
      <alignment horizontal="left"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6" fillId="4" borderId="30" xfId="0" applyFont="1" applyFill="1" applyBorder="1" applyAlignment="1">
      <alignment horizontal="center" vertical="center"/>
    </xf>
    <xf numFmtId="0" fontId="6" fillId="4" borderId="31" xfId="0" applyFont="1" applyFill="1" applyBorder="1" applyAlignment="1">
      <alignment horizontal="center" vertical="center"/>
    </xf>
    <xf numFmtId="0" fontId="6" fillId="4" borderId="32" xfId="0" applyFont="1" applyFill="1" applyBorder="1" applyAlignment="1">
      <alignment horizontal="center" vertical="center"/>
    </xf>
    <xf numFmtId="0" fontId="7" fillId="2" borderId="1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2" xfId="0" applyFont="1" applyFill="1" applyBorder="1" applyAlignment="1">
      <alignment horizontal="center" vertical="center" wrapText="1"/>
    </xf>
    <xf numFmtId="0" fontId="5" fillId="4" borderId="30" xfId="0" applyFont="1" applyFill="1" applyBorder="1" applyAlignment="1">
      <alignment horizontal="center" vertical="center"/>
    </xf>
    <xf numFmtId="0" fontId="5" fillId="4" borderId="31" xfId="0" applyFont="1" applyFill="1" applyBorder="1" applyAlignment="1">
      <alignment horizontal="center" vertical="center"/>
    </xf>
    <xf numFmtId="0" fontId="5" fillId="4" borderId="32" xfId="0" applyFont="1" applyFill="1" applyBorder="1" applyAlignment="1">
      <alignment horizontal="center" vertical="center"/>
    </xf>
    <xf numFmtId="0" fontId="3" fillId="2" borderId="0" xfId="0" applyFont="1" applyFill="1" applyAlignment="1">
      <alignment horizontal="center"/>
    </xf>
    <xf numFmtId="0" fontId="5" fillId="2" borderId="0" xfId="0" applyFont="1" applyFill="1" applyAlignment="1">
      <alignment horizontal="center"/>
    </xf>
    <xf numFmtId="0" fontId="2" fillId="2" borderId="0" xfId="0" applyFont="1" applyFill="1" applyAlignment="1">
      <alignment horizontal="center" vertical="center"/>
    </xf>
    <xf numFmtId="0" fontId="5" fillId="2" borderId="0" xfId="0" applyFont="1" applyFill="1" applyAlignment="1">
      <alignment horizontal="center" vertical="center"/>
    </xf>
    <xf numFmtId="0" fontId="34" fillId="2" borderId="0" xfId="0" applyFont="1" applyFill="1" applyAlignment="1">
      <alignment horizontal="left"/>
    </xf>
    <xf numFmtId="0" fontId="34" fillId="2" borderId="0" xfId="0" applyFont="1" applyFill="1" applyAlignment="1">
      <alignment horizontal="left" vertical="top"/>
    </xf>
    <xf numFmtId="0" fontId="6" fillId="2" borderId="59" xfId="0" applyFont="1" applyFill="1" applyBorder="1" applyAlignment="1">
      <alignment horizontal="center" vertical="center"/>
    </xf>
    <xf numFmtId="0" fontId="3" fillId="4" borderId="25"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4" borderId="30"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32" xfId="0" applyFont="1" applyFill="1" applyBorder="1" applyAlignment="1">
      <alignment horizontal="center" vertical="center"/>
    </xf>
    <xf numFmtId="0" fontId="2" fillId="0" borderId="39" xfId="0" applyFont="1" applyBorder="1" applyAlignment="1">
      <alignment horizontal="center" vertical="center"/>
    </xf>
    <xf numFmtId="0" fontId="2" fillId="0" borderId="42" xfId="0" applyFont="1" applyBorder="1" applyAlignment="1">
      <alignment horizontal="center" vertical="center"/>
    </xf>
    <xf numFmtId="0" fontId="2" fillId="0" borderId="45" xfId="0" applyFont="1" applyBorder="1" applyAlignment="1">
      <alignment horizontal="center" vertical="center"/>
    </xf>
    <xf numFmtId="0" fontId="3" fillId="2" borderId="16"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2" borderId="19" xfId="0" applyFont="1" applyFill="1" applyBorder="1" applyAlignment="1">
      <alignment horizontal="left" vertical="center" wrapText="1"/>
    </xf>
    <xf numFmtId="4" fontId="11" fillId="0" borderId="9" xfId="0" applyNumberFormat="1" applyFont="1" applyFill="1" applyBorder="1" applyAlignment="1">
      <alignment horizontal="right" vertical="center" wrapText="1"/>
    </xf>
    <xf numFmtId="4" fontId="11" fillId="0" borderId="12" xfId="0" applyNumberFormat="1" applyFont="1" applyFill="1" applyBorder="1" applyAlignment="1">
      <alignment horizontal="right" vertical="center" wrapText="1"/>
    </xf>
    <xf numFmtId="0" fontId="2" fillId="0" borderId="41"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8" fillId="2" borderId="7"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52" fillId="0" borderId="7" xfId="0" applyFont="1" applyBorder="1" applyAlignment="1">
      <alignment horizontal="center" vertical="center"/>
    </xf>
    <xf numFmtId="0" fontId="52" fillId="0" borderId="10" xfId="0" applyFont="1" applyBorder="1" applyAlignment="1">
      <alignment horizontal="center" vertical="center"/>
    </xf>
    <xf numFmtId="0" fontId="52" fillId="0" borderId="24" xfId="0" applyFont="1" applyBorder="1" applyAlignment="1">
      <alignment horizontal="center" vertical="center"/>
    </xf>
  </cellXfs>
  <cellStyles count="4">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263225</xdr:colOff>
      <xdr:row>1</xdr:row>
      <xdr:rowOff>83345</xdr:rowOff>
    </xdr:from>
    <xdr:to>
      <xdr:col>0</xdr:col>
      <xdr:colOff>1000125</xdr:colOff>
      <xdr:row>4</xdr:row>
      <xdr:rowOff>166688</xdr:rowOff>
    </xdr:to>
    <xdr:pic>
      <xdr:nvPicPr>
        <xdr:cNvPr id="2" name="Imagen 1" descr="http://terceroa.blogspot.es/img/ULEAM.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225" y="207170"/>
          <a:ext cx="736900" cy="8262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523875</xdr:colOff>
      <xdr:row>1</xdr:row>
      <xdr:rowOff>130970</xdr:rowOff>
    </xdr:from>
    <xdr:to>
      <xdr:col>13</xdr:col>
      <xdr:colOff>1464469</xdr:colOff>
      <xdr:row>4</xdr:row>
      <xdr:rowOff>107154</xdr:rowOff>
    </xdr:to>
    <xdr:pic>
      <xdr:nvPicPr>
        <xdr:cNvPr id="3" name="0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29825" y="254795"/>
          <a:ext cx="940594" cy="7191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8</xdr:row>
      <xdr:rowOff>57150</xdr:rowOff>
    </xdr:from>
    <xdr:to>
      <xdr:col>0</xdr:col>
      <xdr:colOff>628650</xdr:colOff>
      <xdr:row>8</xdr:row>
      <xdr:rowOff>304800</xdr:rowOff>
    </xdr:to>
    <xdr:sp macro="" textlink="">
      <xdr:nvSpPr>
        <xdr:cNvPr id="2" name="1 CuadroTexto"/>
        <xdr:cNvSpPr txBox="1"/>
      </xdr:nvSpPr>
      <xdr:spPr>
        <a:xfrm>
          <a:off x="285750" y="3286125"/>
          <a:ext cx="342900" cy="2476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s-EC"/>
        </a:p>
      </xdr:txBody>
    </xdr:sp>
    <xdr:clientData/>
  </xdr:twoCellAnchor>
  <xdr:twoCellAnchor>
    <xdr:from>
      <xdr:col>0</xdr:col>
      <xdr:colOff>285750</xdr:colOff>
      <xdr:row>9</xdr:row>
      <xdr:rowOff>57150</xdr:rowOff>
    </xdr:from>
    <xdr:to>
      <xdr:col>0</xdr:col>
      <xdr:colOff>628650</xdr:colOff>
      <xdr:row>9</xdr:row>
      <xdr:rowOff>304800</xdr:rowOff>
    </xdr:to>
    <xdr:sp macro="" textlink="">
      <xdr:nvSpPr>
        <xdr:cNvPr id="3" name="2 CuadroTexto"/>
        <xdr:cNvSpPr txBox="1"/>
      </xdr:nvSpPr>
      <xdr:spPr>
        <a:xfrm>
          <a:off x="285750" y="3686175"/>
          <a:ext cx="342900" cy="2476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s-ES" sz="1100"/>
            <a:t>X</a:t>
          </a:r>
        </a:p>
      </xdr:txBody>
    </xdr:sp>
    <xdr:clientData/>
  </xdr:twoCellAnchor>
  <xdr:twoCellAnchor>
    <xdr:from>
      <xdr:col>0</xdr:col>
      <xdr:colOff>266700</xdr:colOff>
      <xdr:row>10</xdr:row>
      <xdr:rowOff>38100</xdr:rowOff>
    </xdr:from>
    <xdr:to>
      <xdr:col>0</xdr:col>
      <xdr:colOff>609600</xdr:colOff>
      <xdr:row>10</xdr:row>
      <xdr:rowOff>285750</xdr:rowOff>
    </xdr:to>
    <xdr:sp macro="" textlink="">
      <xdr:nvSpPr>
        <xdr:cNvPr id="4" name="3 CuadroTexto"/>
        <xdr:cNvSpPr txBox="1"/>
      </xdr:nvSpPr>
      <xdr:spPr>
        <a:xfrm>
          <a:off x="266700" y="4257675"/>
          <a:ext cx="342900" cy="2476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s-EC"/>
        </a:p>
      </xdr:txBody>
    </xdr:sp>
    <xdr:clientData/>
  </xdr:twoCellAnchor>
  <xdr:twoCellAnchor>
    <xdr:from>
      <xdr:col>0</xdr:col>
      <xdr:colOff>266700</xdr:colOff>
      <xdr:row>11</xdr:row>
      <xdr:rowOff>19050</xdr:rowOff>
    </xdr:from>
    <xdr:to>
      <xdr:col>0</xdr:col>
      <xdr:colOff>609600</xdr:colOff>
      <xdr:row>11</xdr:row>
      <xdr:rowOff>266700</xdr:rowOff>
    </xdr:to>
    <xdr:sp macro="" textlink="">
      <xdr:nvSpPr>
        <xdr:cNvPr id="5" name="4 CuadroTexto"/>
        <xdr:cNvSpPr txBox="1"/>
      </xdr:nvSpPr>
      <xdr:spPr>
        <a:xfrm>
          <a:off x="266700" y="4638675"/>
          <a:ext cx="342900" cy="2476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s-ES" sz="1100"/>
            <a:t>X</a:t>
          </a:r>
        </a:p>
      </xdr:txBody>
    </xdr:sp>
    <xdr:clientData/>
  </xdr:twoCellAnchor>
  <xdr:twoCellAnchor>
    <xdr:from>
      <xdr:col>0</xdr:col>
      <xdr:colOff>266700</xdr:colOff>
      <xdr:row>12</xdr:row>
      <xdr:rowOff>57150</xdr:rowOff>
    </xdr:from>
    <xdr:to>
      <xdr:col>0</xdr:col>
      <xdr:colOff>609600</xdr:colOff>
      <xdr:row>12</xdr:row>
      <xdr:rowOff>304800</xdr:rowOff>
    </xdr:to>
    <xdr:sp macro="" textlink="">
      <xdr:nvSpPr>
        <xdr:cNvPr id="6" name="5 CuadroTexto"/>
        <xdr:cNvSpPr txBox="1"/>
      </xdr:nvSpPr>
      <xdr:spPr>
        <a:xfrm>
          <a:off x="266700" y="5076825"/>
          <a:ext cx="342900" cy="2476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s-ES" sz="1100"/>
            <a:t>X</a:t>
          </a:r>
        </a:p>
      </xdr:txBody>
    </xdr:sp>
    <xdr:clientData/>
  </xdr:twoCellAnchor>
  <xdr:twoCellAnchor>
    <xdr:from>
      <xdr:col>0</xdr:col>
      <xdr:colOff>266700</xdr:colOff>
      <xdr:row>13</xdr:row>
      <xdr:rowOff>19050</xdr:rowOff>
    </xdr:from>
    <xdr:to>
      <xdr:col>0</xdr:col>
      <xdr:colOff>609600</xdr:colOff>
      <xdr:row>13</xdr:row>
      <xdr:rowOff>266700</xdr:rowOff>
    </xdr:to>
    <xdr:sp macro="" textlink="">
      <xdr:nvSpPr>
        <xdr:cNvPr id="7" name="6 CuadroTexto"/>
        <xdr:cNvSpPr txBox="1"/>
      </xdr:nvSpPr>
      <xdr:spPr>
        <a:xfrm>
          <a:off x="266700" y="5705475"/>
          <a:ext cx="342900" cy="2476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s-EC"/>
        </a:p>
      </xdr:txBody>
    </xdr:sp>
    <xdr:clientData/>
  </xdr:twoCellAnchor>
  <xdr:twoCellAnchor>
    <xdr:from>
      <xdr:col>3</xdr:col>
      <xdr:colOff>304800</xdr:colOff>
      <xdr:row>8</xdr:row>
      <xdr:rowOff>76200</xdr:rowOff>
    </xdr:from>
    <xdr:to>
      <xdr:col>3</xdr:col>
      <xdr:colOff>647700</xdr:colOff>
      <xdr:row>8</xdr:row>
      <xdr:rowOff>323850</xdr:rowOff>
    </xdr:to>
    <xdr:sp macro="" textlink="">
      <xdr:nvSpPr>
        <xdr:cNvPr id="8" name="7 CuadroTexto"/>
        <xdr:cNvSpPr txBox="1"/>
      </xdr:nvSpPr>
      <xdr:spPr>
        <a:xfrm>
          <a:off x="7705725" y="3305175"/>
          <a:ext cx="342900" cy="2476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s-EC"/>
            <a:t>x</a:t>
          </a:r>
        </a:p>
      </xdr:txBody>
    </xdr:sp>
    <xdr:clientData/>
  </xdr:twoCellAnchor>
  <xdr:twoCellAnchor>
    <xdr:from>
      <xdr:col>3</xdr:col>
      <xdr:colOff>304800</xdr:colOff>
      <xdr:row>9</xdr:row>
      <xdr:rowOff>95250</xdr:rowOff>
    </xdr:from>
    <xdr:to>
      <xdr:col>3</xdr:col>
      <xdr:colOff>647700</xdr:colOff>
      <xdr:row>9</xdr:row>
      <xdr:rowOff>342900</xdr:rowOff>
    </xdr:to>
    <xdr:sp macro="" textlink="">
      <xdr:nvSpPr>
        <xdr:cNvPr id="9" name="8 CuadroTexto"/>
        <xdr:cNvSpPr txBox="1"/>
      </xdr:nvSpPr>
      <xdr:spPr>
        <a:xfrm>
          <a:off x="7705725" y="3724275"/>
          <a:ext cx="342900" cy="2476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s-EC"/>
        </a:p>
      </xdr:txBody>
    </xdr:sp>
    <xdr:clientData/>
  </xdr:twoCellAnchor>
  <xdr:twoCellAnchor>
    <xdr:from>
      <xdr:col>3</xdr:col>
      <xdr:colOff>285750</xdr:colOff>
      <xdr:row>10</xdr:row>
      <xdr:rowOff>76200</xdr:rowOff>
    </xdr:from>
    <xdr:to>
      <xdr:col>3</xdr:col>
      <xdr:colOff>628650</xdr:colOff>
      <xdr:row>10</xdr:row>
      <xdr:rowOff>323850</xdr:rowOff>
    </xdr:to>
    <xdr:sp macro="" textlink="">
      <xdr:nvSpPr>
        <xdr:cNvPr id="10" name="9 CuadroTexto"/>
        <xdr:cNvSpPr txBox="1"/>
      </xdr:nvSpPr>
      <xdr:spPr>
        <a:xfrm>
          <a:off x="7686675" y="4295775"/>
          <a:ext cx="342900" cy="2476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s-EC"/>
        </a:p>
      </xdr:txBody>
    </xdr:sp>
    <xdr:clientData/>
  </xdr:twoCellAnchor>
  <xdr:twoCellAnchor>
    <xdr:from>
      <xdr:col>3</xdr:col>
      <xdr:colOff>285750</xdr:colOff>
      <xdr:row>11</xdr:row>
      <xdr:rowOff>76200</xdr:rowOff>
    </xdr:from>
    <xdr:to>
      <xdr:col>3</xdr:col>
      <xdr:colOff>628650</xdr:colOff>
      <xdr:row>11</xdr:row>
      <xdr:rowOff>323850</xdr:rowOff>
    </xdr:to>
    <xdr:sp macro="" textlink="">
      <xdr:nvSpPr>
        <xdr:cNvPr id="11" name="10 CuadroTexto"/>
        <xdr:cNvSpPr txBox="1"/>
      </xdr:nvSpPr>
      <xdr:spPr>
        <a:xfrm>
          <a:off x="8553450" y="4762500"/>
          <a:ext cx="342900" cy="2476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s-ES" sz="1100"/>
            <a:t>X</a:t>
          </a:r>
        </a:p>
      </xdr:txBody>
    </xdr:sp>
    <xdr:clientData/>
  </xdr:twoCellAnchor>
  <xdr:twoCellAnchor>
    <xdr:from>
      <xdr:col>3</xdr:col>
      <xdr:colOff>304800</xdr:colOff>
      <xdr:row>12</xdr:row>
      <xdr:rowOff>209550</xdr:rowOff>
    </xdr:from>
    <xdr:to>
      <xdr:col>3</xdr:col>
      <xdr:colOff>647700</xdr:colOff>
      <xdr:row>12</xdr:row>
      <xdr:rowOff>457200</xdr:rowOff>
    </xdr:to>
    <xdr:sp macro="" textlink="">
      <xdr:nvSpPr>
        <xdr:cNvPr id="12" name="12 CuadroTexto"/>
        <xdr:cNvSpPr txBox="1"/>
      </xdr:nvSpPr>
      <xdr:spPr>
        <a:xfrm>
          <a:off x="8572500" y="5295900"/>
          <a:ext cx="342900" cy="2476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s-EC"/>
        </a:p>
      </xdr:txBody>
    </xdr:sp>
    <xdr:clientData/>
  </xdr:twoCellAnchor>
  <xdr:twoCellAnchor>
    <xdr:from>
      <xdr:col>3</xdr:col>
      <xdr:colOff>285750</xdr:colOff>
      <xdr:row>13</xdr:row>
      <xdr:rowOff>152400</xdr:rowOff>
    </xdr:from>
    <xdr:to>
      <xdr:col>3</xdr:col>
      <xdr:colOff>628650</xdr:colOff>
      <xdr:row>13</xdr:row>
      <xdr:rowOff>400050</xdr:rowOff>
    </xdr:to>
    <xdr:sp macro="" textlink="">
      <xdr:nvSpPr>
        <xdr:cNvPr id="13" name="12 CuadroTexto"/>
        <xdr:cNvSpPr txBox="1"/>
      </xdr:nvSpPr>
      <xdr:spPr>
        <a:xfrm>
          <a:off x="8553450" y="5924550"/>
          <a:ext cx="342900" cy="2476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s-EC"/>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1254579</xdr:colOff>
      <xdr:row>0</xdr:row>
      <xdr:rowOff>0</xdr:rowOff>
    </xdr:from>
    <xdr:to>
      <xdr:col>4</xdr:col>
      <xdr:colOff>2046213</xdr:colOff>
      <xdr:row>4</xdr:row>
      <xdr:rowOff>153761</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93829" y="0"/>
          <a:ext cx="791634" cy="8341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254000</xdr:colOff>
      <xdr:row>0</xdr:row>
      <xdr:rowOff>80433</xdr:rowOff>
    </xdr:from>
    <xdr:to>
      <xdr:col>1</xdr:col>
      <xdr:colOff>899583</xdr:colOff>
      <xdr:row>5</xdr:row>
      <xdr:rowOff>41845</xdr:rowOff>
    </xdr:to>
    <xdr:pic>
      <xdr:nvPicPr>
        <xdr:cNvPr id="3" name="Imagen 1" descr="Descripción: Descripción: http://terceroa.blogspot.es/img/ULEAM.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0225" y="80433"/>
          <a:ext cx="645583" cy="7996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657225</xdr:colOff>
      <xdr:row>1</xdr:row>
      <xdr:rowOff>647700</xdr:rowOff>
    </xdr:from>
    <xdr:to>
      <xdr:col>6</xdr:col>
      <xdr:colOff>314325</xdr:colOff>
      <xdr:row>11</xdr:row>
      <xdr:rowOff>1246861</xdr:rowOff>
    </xdr:to>
    <xdr:pic>
      <xdr:nvPicPr>
        <xdr:cNvPr id="3" name="2 Imagen"/>
        <xdr:cNvPicPr>
          <a:picLocks noChangeAspect="1"/>
        </xdr:cNvPicPr>
      </xdr:nvPicPr>
      <xdr:blipFill rotWithShape="1">
        <a:blip xmlns:r="http://schemas.openxmlformats.org/officeDocument/2006/relationships" r:embed="rId1"/>
        <a:srcRect l="34485" t="13934" r="33374"/>
        <a:stretch/>
      </xdr:blipFill>
      <xdr:spPr>
        <a:xfrm>
          <a:off x="6991350" y="847725"/>
          <a:ext cx="4181475" cy="62951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neamiento_PEDI/Downloads/POA%2011-03-2016%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DE NECESIDADES"/>
      <sheetName val="POA 2016"/>
      <sheetName val="RESUMEN POA 2016"/>
      <sheetName val="MEDICINA LABORAT ANTERIOR"/>
      <sheetName val="MEDICINA LABORAT NUEVOS"/>
      <sheetName val="Resumen"/>
      <sheetName val="GUIA - Carreras - Manta Matriz"/>
      <sheetName val="GUIA- Extensiones"/>
      <sheetName val="PROYECTOS DE INVEST NUEV"/>
      <sheetName val="PROYECTOS DE INVEST. ANTERIOR"/>
      <sheetName val="PROYECTOS SEMILLAS NUEVOS"/>
      <sheetName val="PROYECTOS SEMILLA ANTERIOR"/>
      <sheetName val="AULAS Y SALAS TUTORIALES (2)"/>
      <sheetName val="Laboratorio"/>
      <sheetName val="MEDIO AMBIENTE"/>
      <sheetName val="UCCI"/>
      <sheetName val="BIENESTAR UNIVERS.DETAL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0">
          <cell r="V30">
            <v>743899.79</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7"/>
  <sheetViews>
    <sheetView topLeftCell="A2" workbookViewId="0">
      <selection activeCell="E20" sqref="E20"/>
    </sheetView>
  </sheetViews>
  <sheetFormatPr baseColWidth="10" defaultRowHeight="15" x14ac:dyDescent="0.25"/>
  <cols>
    <col min="1" max="1" width="33.140625" customWidth="1"/>
    <col min="2" max="2" width="24" customWidth="1"/>
    <col min="3" max="3" width="10.7109375" customWidth="1"/>
    <col min="4" max="4" width="9.28515625" customWidth="1"/>
    <col min="5" max="5" width="8.5703125" customWidth="1"/>
    <col min="6" max="7" width="6.42578125" customWidth="1"/>
    <col min="8" max="8" width="10.7109375" customWidth="1"/>
    <col min="9" max="9" width="8.7109375" customWidth="1"/>
    <col min="10" max="10" width="10.42578125" customWidth="1"/>
    <col min="11" max="11" width="8.42578125" customWidth="1"/>
    <col min="12" max="13" width="10.28515625" customWidth="1"/>
  </cols>
  <sheetData>
    <row r="2" spans="1:13" ht="18" x14ac:dyDescent="0.25">
      <c r="A2" s="316" t="s">
        <v>339</v>
      </c>
      <c r="B2" s="316"/>
      <c r="C2" s="316"/>
      <c r="D2" s="316"/>
      <c r="E2" s="316"/>
      <c r="F2" s="316"/>
      <c r="G2" s="316"/>
      <c r="H2" s="316"/>
      <c r="I2" s="316"/>
      <c r="J2" s="316"/>
      <c r="K2" s="316"/>
      <c r="L2" s="316"/>
      <c r="M2" s="316"/>
    </row>
    <row r="3" spans="1:13" ht="18" x14ac:dyDescent="0.25">
      <c r="A3" s="316" t="s">
        <v>1</v>
      </c>
      <c r="B3" s="316"/>
      <c r="C3" s="316"/>
      <c r="D3" s="316"/>
      <c r="E3" s="316"/>
      <c r="F3" s="316"/>
      <c r="G3" s="316"/>
      <c r="H3" s="316"/>
      <c r="I3" s="316"/>
      <c r="J3" s="316"/>
      <c r="K3" s="316"/>
      <c r="L3" s="316"/>
      <c r="M3" s="316"/>
    </row>
    <row r="4" spans="1:13" ht="18.75" x14ac:dyDescent="0.3">
      <c r="A4" s="270"/>
      <c r="B4" s="270"/>
      <c r="C4" s="270"/>
      <c r="D4" s="270"/>
      <c r="E4" s="270"/>
      <c r="F4" s="270"/>
      <c r="G4" s="270"/>
      <c r="H4" s="270"/>
      <c r="I4" s="270"/>
      <c r="J4" s="270"/>
      <c r="K4" s="270"/>
      <c r="L4" s="270"/>
      <c r="M4" s="270"/>
    </row>
    <row r="5" spans="1:13" ht="17.25" x14ac:dyDescent="0.3">
      <c r="A5" s="317" t="s">
        <v>340</v>
      </c>
      <c r="B5" s="317"/>
      <c r="C5" s="317"/>
      <c r="D5" s="317"/>
      <c r="E5" s="317"/>
      <c r="F5" s="317"/>
      <c r="G5" s="317"/>
      <c r="H5" s="317"/>
      <c r="I5" s="317"/>
      <c r="J5" s="317"/>
      <c r="K5" s="317"/>
      <c r="L5" s="317"/>
      <c r="M5" s="317"/>
    </row>
    <row r="6" spans="1:13" ht="17.25" x14ac:dyDescent="0.3">
      <c r="A6" s="271" t="s">
        <v>311</v>
      </c>
      <c r="B6" s="271"/>
      <c r="C6" s="271"/>
      <c r="D6" s="271"/>
      <c r="E6" s="271"/>
      <c r="F6" s="271"/>
      <c r="G6" s="271"/>
      <c r="H6" s="271"/>
      <c r="I6" s="271"/>
      <c r="J6" s="271"/>
      <c r="K6" s="271"/>
      <c r="L6" s="271"/>
      <c r="M6" s="271"/>
    </row>
    <row r="7" spans="1:13" ht="17.25" x14ac:dyDescent="0.3">
      <c r="A7" s="271" t="s">
        <v>312</v>
      </c>
      <c r="B7" s="271"/>
      <c r="C7" s="272"/>
      <c r="D7" s="272"/>
      <c r="E7" s="272"/>
      <c r="F7" s="272"/>
      <c r="G7" s="272"/>
      <c r="H7" s="272"/>
      <c r="I7" s="272"/>
      <c r="J7" s="272"/>
      <c r="K7" s="272"/>
      <c r="L7" s="272"/>
      <c r="M7" s="272"/>
    </row>
    <row r="8" spans="1:13" ht="15.75" x14ac:dyDescent="0.25">
      <c r="A8" s="318" t="s">
        <v>341</v>
      </c>
      <c r="B8" s="318"/>
      <c r="C8" s="318"/>
      <c r="D8" s="318"/>
      <c r="E8" s="318"/>
      <c r="F8" s="318"/>
      <c r="G8" s="318"/>
      <c r="H8" s="318"/>
      <c r="I8" s="318"/>
      <c r="J8" s="318"/>
      <c r="K8" s="318"/>
      <c r="L8" s="318"/>
      <c r="M8" s="318"/>
    </row>
    <row r="10" spans="1:13" x14ac:dyDescent="0.25">
      <c r="A10" s="319" t="s">
        <v>342</v>
      </c>
      <c r="B10" s="319" t="s">
        <v>343</v>
      </c>
      <c r="C10" s="322" t="s">
        <v>344</v>
      </c>
      <c r="D10" s="323" t="s">
        <v>345</v>
      </c>
      <c r="E10" s="324"/>
      <c r="F10" s="324"/>
      <c r="G10" s="325"/>
      <c r="H10" s="322" t="s">
        <v>346</v>
      </c>
      <c r="I10" s="322"/>
      <c r="J10" s="322" t="s">
        <v>347</v>
      </c>
      <c r="K10" s="322"/>
      <c r="L10" s="319" t="s">
        <v>348</v>
      </c>
      <c r="M10" s="319" t="s">
        <v>349</v>
      </c>
    </row>
    <row r="11" spans="1:13" ht="24" x14ac:dyDescent="0.25">
      <c r="A11" s="320"/>
      <c r="B11" s="321"/>
      <c r="C11" s="322"/>
      <c r="D11" s="273" t="s">
        <v>350</v>
      </c>
      <c r="E11" s="273" t="s">
        <v>351</v>
      </c>
      <c r="F11" s="323" t="s">
        <v>352</v>
      </c>
      <c r="G11" s="325"/>
      <c r="H11" s="319" t="s">
        <v>353</v>
      </c>
      <c r="I11" s="319" t="s">
        <v>354</v>
      </c>
      <c r="J11" s="319" t="s">
        <v>355</v>
      </c>
      <c r="K11" s="319" t="s">
        <v>356</v>
      </c>
      <c r="L11" s="320"/>
      <c r="M11" s="320"/>
    </row>
    <row r="12" spans="1:13" ht="24" x14ac:dyDescent="0.25">
      <c r="A12" s="321"/>
      <c r="B12" s="273" t="s">
        <v>357</v>
      </c>
      <c r="C12" s="273" t="s">
        <v>358</v>
      </c>
      <c r="D12" s="274" t="s">
        <v>334</v>
      </c>
      <c r="E12" s="274" t="s">
        <v>334</v>
      </c>
      <c r="F12" s="274" t="s">
        <v>335</v>
      </c>
      <c r="G12" s="274" t="s">
        <v>336</v>
      </c>
      <c r="H12" s="321"/>
      <c r="I12" s="321"/>
      <c r="J12" s="321"/>
      <c r="K12" s="321"/>
      <c r="L12" s="321"/>
      <c r="M12" s="321"/>
    </row>
    <row r="13" spans="1:13" x14ac:dyDescent="0.25">
      <c r="A13" s="275"/>
      <c r="B13" s="275"/>
      <c r="C13" s="275"/>
      <c r="D13" s="275"/>
      <c r="E13" s="275"/>
      <c r="F13" s="275"/>
      <c r="G13" s="275"/>
      <c r="H13" s="275"/>
      <c r="I13" s="275"/>
      <c r="J13" s="275"/>
      <c r="K13" s="275"/>
      <c r="L13" s="275" t="e">
        <f t="shared" ref="L13:L17" si="0">I13/H13*100</f>
        <v>#DIV/0!</v>
      </c>
      <c r="M13" s="275" t="e">
        <f>(I13*J13)/(H13*K13)*100</f>
        <v>#DIV/0!</v>
      </c>
    </row>
    <row r="14" spans="1:13" x14ac:dyDescent="0.25">
      <c r="A14" s="275"/>
      <c r="B14" s="275"/>
      <c r="C14" s="275"/>
      <c r="D14" s="275"/>
      <c r="E14" s="275"/>
      <c r="F14" s="275"/>
      <c r="G14" s="275"/>
      <c r="H14" s="275"/>
      <c r="I14" s="275"/>
      <c r="J14" s="275"/>
      <c r="K14" s="275"/>
      <c r="L14" s="275" t="e">
        <f t="shared" si="0"/>
        <v>#DIV/0!</v>
      </c>
      <c r="M14" s="275" t="e">
        <f t="shared" ref="M14:M17" si="1">(I14*J14)/(H14*K14)*100</f>
        <v>#DIV/0!</v>
      </c>
    </row>
    <row r="15" spans="1:13" x14ac:dyDescent="0.25">
      <c r="A15" s="275"/>
      <c r="B15" s="275"/>
      <c r="C15" s="275"/>
      <c r="D15" s="275"/>
      <c r="E15" s="275"/>
      <c r="F15" s="275"/>
      <c r="G15" s="275"/>
      <c r="H15" s="275"/>
      <c r="I15" s="275"/>
      <c r="J15" s="275"/>
      <c r="K15" s="275"/>
      <c r="L15" s="275" t="e">
        <f t="shared" si="0"/>
        <v>#DIV/0!</v>
      </c>
      <c r="M15" s="275" t="e">
        <f t="shared" si="1"/>
        <v>#DIV/0!</v>
      </c>
    </row>
    <row r="16" spans="1:13" x14ac:dyDescent="0.25">
      <c r="A16" s="275"/>
      <c r="B16" s="275"/>
      <c r="C16" s="275"/>
      <c r="D16" s="275"/>
      <c r="E16" s="275"/>
      <c r="F16" s="275"/>
      <c r="G16" s="275"/>
      <c r="H16" s="275"/>
      <c r="I16" s="275"/>
      <c r="J16" s="275"/>
      <c r="K16" s="275"/>
      <c r="L16" s="275" t="e">
        <f t="shared" si="0"/>
        <v>#DIV/0!</v>
      </c>
      <c r="M16" s="275" t="e">
        <f t="shared" si="1"/>
        <v>#DIV/0!</v>
      </c>
    </row>
    <row r="17" spans="1:13" x14ac:dyDescent="0.25">
      <c r="A17" s="275"/>
      <c r="B17" s="275"/>
      <c r="C17" s="275"/>
      <c r="D17" s="275"/>
      <c r="E17" s="275"/>
      <c r="F17" s="275"/>
      <c r="G17" s="275"/>
      <c r="H17" s="275"/>
      <c r="I17" s="275"/>
      <c r="J17" s="275"/>
      <c r="K17" s="275"/>
      <c r="L17" s="275" t="e">
        <f t="shared" si="0"/>
        <v>#DIV/0!</v>
      </c>
      <c r="M17" s="275" t="e">
        <f t="shared" si="1"/>
        <v>#DIV/0!</v>
      </c>
    </row>
  </sheetData>
  <mergeCells count="17">
    <mergeCell ref="K11:K12"/>
    <mergeCell ref="A2:M2"/>
    <mergeCell ref="A3:M3"/>
    <mergeCell ref="A5:M5"/>
    <mergeCell ref="A8:M8"/>
    <mergeCell ref="A10:A12"/>
    <mergeCell ref="B10:B11"/>
    <mergeCell ref="C10:C11"/>
    <mergeCell ref="D10:G10"/>
    <mergeCell ref="H10:I10"/>
    <mergeCell ref="J10:K10"/>
    <mergeCell ref="L10:L12"/>
    <mergeCell ref="M10:M12"/>
    <mergeCell ref="F11:G11"/>
    <mergeCell ref="H11:H12"/>
    <mergeCell ref="I11:I12"/>
    <mergeCell ref="J11:J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topLeftCell="A10" zoomScale="80" zoomScaleNormal="80" workbookViewId="0">
      <selection activeCell="A18" sqref="A18"/>
    </sheetView>
  </sheetViews>
  <sheetFormatPr baseColWidth="10" defaultRowHeight="15" x14ac:dyDescent="0.25"/>
  <cols>
    <col min="1" max="1" width="18.140625" style="239" customWidth="1"/>
    <col min="2" max="3" width="16.7109375" style="239" customWidth="1"/>
    <col min="4" max="7" width="5.7109375" style="239" customWidth="1"/>
    <col min="8" max="10" width="8.7109375" style="239" customWidth="1"/>
    <col min="11" max="11" width="10.85546875" style="239" customWidth="1"/>
    <col min="12" max="12" width="15.42578125" style="239" customWidth="1"/>
    <col min="13" max="13" width="15.7109375" style="239" customWidth="1"/>
    <col min="14" max="14" width="29.85546875" style="239" customWidth="1"/>
    <col min="15" max="16384" width="11.42578125" style="239"/>
  </cols>
  <sheetData>
    <row r="1" spans="1:15" ht="9.75" customHeight="1" thickBot="1" x14ac:dyDescent="0.3"/>
    <row r="2" spans="1:15" x14ac:dyDescent="0.25">
      <c r="A2" s="328"/>
      <c r="B2" s="331" t="s">
        <v>300</v>
      </c>
      <c r="C2" s="332"/>
      <c r="D2" s="332"/>
      <c r="E2" s="332"/>
      <c r="F2" s="332"/>
      <c r="G2" s="332"/>
      <c r="H2" s="332"/>
      <c r="I2" s="332"/>
      <c r="J2" s="332"/>
      <c r="K2" s="333"/>
      <c r="L2" s="334" t="s">
        <v>301</v>
      </c>
      <c r="M2" s="336" t="s">
        <v>302</v>
      </c>
      <c r="N2" s="338"/>
      <c r="O2" s="240"/>
    </row>
    <row r="3" spans="1:15" ht="25.5" customHeight="1" x14ac:dyDescent="0.25">
      <c r="A3" s="329"/>
      <c r="B3" s="341" t="s">
        <v>303</v>
      </c>
      <c r="C3" s="342"/>
      <c r="D3" s="342"/>
      <c r="E3" s="342"/>
      <c r="F3" s="342"/>
      <c r="G3" s="342"/>
      <c r="H3" s="342"/>
      <c r="I3" s="342"/>
      <c r="J3" s="342"/>
      <c r="K3" s="343"/>
      <c r="L3" s="335"/>
      <c r="M3" s="337"/>
      <c r="N3" s="339"/>
      <c r="O3" s="240"/>
    </row>
    <row r="4" spans="1:15" ht="18" customHeight="1" x14ac:dyDescent="0.25">
      <c r="A4" s="329"/>
      <c r="B4" s="344" t="s">
        <v>304</v>
      </c>
      <c r="C4" s="345"/>
      <c r="D4" s="345"/>
      <c r="E4" s="345"/>
      <c r="F4" s="345"/>
      <c r="G4" s="345"/>
      <c r="H4" s="345"/>
      <c r="I4" s="345"/>
      <c r="J4" s="345"/>
      <c r="K4" s="346"/>
      <c r="L4" s="241" t="s">
        <v>305</v>
      </c>
      <c r="M4" s="242">
        <v>1</v>
      </c>
      <c r="N4" s="339"/>
      <c r="O4" s="240"/>
    </row>
    <row r="5" spans="1:15" ht="18" customHeight="1" thickBot="1" x14ac:dyDescent="0.3">
      <c r="A5" s="330"/>
      <c r="B5" s="347" t="s">
        <v>306</v>
      </c>
      <c r="C5" s="348"/>
      <c r="D5" s="348"/>
      <c r="E5" s="348"/>
      <c r="F5" s="348"/>
      <c r="G5" s="348"/>
      <c r="H5" s="348"/>
      <c r="I5" s="348"/>
      <c r="J5" s="348"/>
      <c r="K5" s="349"/>
      <c r="L5" s="243" t="s">
        <v>307</v>
      </c>
      <c r="M5" s="244" t="s">
        <v>308</v>
      </c>
      <c r="N5" s="340"/>
      <c r="O5" s="240"/>
    </row>
    <row r="6" spans="1:15" ht="18" customHeight="1" x14ac:dyDescent="0.25">
      <c r="A6" s="245"/>
      <c r="B6" s="245"/>
      <c r="C6" s="245"/>
      <c r="D6" s="245"/>
      <c r="E6" s="245"/>
      <c r="F6" s="245"/>
      <c r="G6" s="245"/>
      <c r="H6" s="245"/>
      <c r="I6" s="245"/>
      <c r="J6" s="245"/>
      <c r="K6" s="245"/>
      <c r="L6" s="246"/>
      <c r="M6" s="245"/>
      <c r="N6" s="245"/>
    </row>
    <row r="7" spans="1:15" ht="18" thickBot="1" x14ac:dyDescent="0.35">
      <c r="A7" s="247"/>
      <c r="B7" s="247"/>
      <c r="C7" s="247"/>
      <c r="D7" s="247"/>
      <c r="E7" s="247"/>
      <c r="F7" s="247"/>
      <c r="G7" s="247"/>
      <c r="H7" s="247"/>
      <c r="I7" s="247"/>
      <c r="J7" s="247"/>
      <c r="K7" s="247"/>
      <c r="L7" s="247"/>
      <c r="M7" s="247"/>
      <c r="N7" s="247"/>
    </row>
    <row r="8" spans="1:15" ht="20.25" customHeight="1" thickBot="1" x14ac:dyDescent="0.3">
      <c r="A8" s="350" t="s">
        <v>309</v>
      </c>
      <c r="B8" s="351"/>
      <c r="C8" s="351"/>
      <c r="D8" s="351"/>
      <c r="E8" s="351"/>
      <c r="F8" s="351"/>
      <c r="G8" s="351"/>
      <c r="H8" s="351"/>
      <c r="I8" s="351"/>
      <c r="J8" s="351"/>
      <c r="K8" s="351"/>
      <c r="L8" s="351"/>
      <c r="M8" s="351"/>
      <c r="N8" s="352"/>
    </row>
    <row r="9" spans="1:15" s="248" customFormat="1" ht="20.25" customHeight="1" x14ac:dyDescent="0.25">
      <c r="A9" s="353" t="s">
        <v>310</v>
      </c>
      <c r="B9" s="354"/>
      <c r="C9" s="355"/>
      <c r="D9" s="356" t="s">
        <v>311</v>
      </c>
      <c r="E9" s="356"/>
      <c r="F9" s="356"/>
      <c r="G9" s="356"/>
      <c r="H9" s="356"/>
      <c r="I9" s="356"/>
      <c r="J9" s="356"/>
      <c r="K9" s="356" t="s">
        <v>312</v>
      </c>
      <c r="L9" s="356"/>
      <c r="M9" s="356"/>
      <c r="N9" s="357"/>
    </row>
    <row r="10" spans="1:15" s="248" customFormat="1" ht="20.25" customHeight="1" x14ac:dyDescent="0.25">
      <c r="A10" s="249" t="s">
        <v>313</v>
      </c>
      <c r="B10" s="358" t="s">
        <v>314</v>
      </c>
      <c r="C10" s="358"/>
      <c r="D10" s="358"/>
      <c r="E10" s="358"/>
      <c r="F10" s="358"/>
      <c r="G10" s="358"/>
      <c r="H10" s="358"/>
      <c r="I10" s="358"/>
      <c r="J10" s="358"/>
      <c r="K10" s="358"/>
      <c r="L10" s="358"/>
      <c r="M10" s="358"/>
      <c r="N10" s="359"/>
    </row>
    <row r="11" spans="1:15" s="248" customFormat="1" ht="20.25" customHeight="1" thickBot="1" x14ac:dyDescent="0.3">
      <c r="A11" s="250" t="s">
        <v>315</v>
      </c>
      <c r="B11" s="326"/>
      <c r="C11" s="326"/>
      <c r="D11" s="326"/>
      <c r="E11" s="326"/>
      <c r="F11" s="326"/>
      <c r="G11" s="326"/>
      <c r="H11" s="326"/>
      <c r="I11" s="326"/>
      <c r="J11" s="326"/>
      <c r="K11" s="326"/>
      <c r="L11" s="326"/>
      <c r="M11" s="326"/>
      <c r="N11" s="327"/>
    </row>
    <row r="12" spans="1:15" ht="20.25" customHeight="1" thickBot="1" x14ac:dyDescent="0.3">
      <c r="A12" s="350" t="s">
        <v>316</v>
      </c>
      <c r="B12" s="351"/>
      <c r="C12" s="351"/>
      <c r="D12" s="351"/>
      <c r="E12" s="351"/>
      <c r="F12" s="351"/>
      <c r="G12" s="351"/>
      <c r="H12" s="351"/>
      <c r="I12" s="351"/>
      <c r="J12" s="351"/>
      <c r="K12" s="351"/>
      <c r="L12" s="351"/>
      <c r="M12" s="351"/>
      <c r="N12" s="352"/>
    </row>
    <row r="13" spans="1:15" ht="16.5" customHeight="1" x14ac:dyDescent="0.25">
      <c r="A13" s="360" t="s">
        <v>317</v>
      </c>
      <c r="B13" s="362" t="s">
        <v>318</v>
      </c>
      <c r="C13" s="362" t="s">
        <v>319</v>
      </c>
      <c r="D13" s="364" t="s">
        <v>320</v>
      </c>
      <c r="E13" s="364"/>
      <c r="F13" s="364"/>
      <c r="G13" s="364"/>
      <c r="H13" s="364" t="s">
        <v>321</v>
      </c>
      <c r="I13" s="364"/>
      <c r="J13" s="364" t="s">
        <v>322</v>
      </c>
      <c r="K13" s="364"/>
      <c r="L13" s="362" t="s">
        <v>323</v>
      </c>
      <c r="M13" s="362" t="s">
        <v>324</v>
      </c>
      <c r="N13" s="365" t="s">
        <v>325</v>
      </c>
    </row>
    <row r="14" spans="1:15" ht="15" customHeight="1" x14ac:dyDescent="0.25">
      <c r="A14" s="361"/>
      <c r="B14" s="363"/>
      <c r="C14" s="363"/>
      <c r="D14" s="367" t="s">
        <v>326</v>
      </c>
      <c r="E14" s="367" t="s">
        <v>327</v>
      </c>
      <c r="F14" s="367" t="s">
        <v>328</v>
      </c>
      <c r="G14" s="367"/>
      <c r="H14" s="369" t="s">
        <v>329</v>
      </c>
      <c r="I14" s="369"/>
      <c r="J14" s="370" t="s">
        <v>330</v>
      </c>
      <c r="K14" s="370" t="s">
        <v>331</v>
      </c>
      <c r="L14" s="363"/>
      <c r="M14" s="363"/>
      <c r="N14" s="366"/>
    </row>
    <row r="15" spans="1:15" ht="51.75" customHeight="1" x14ac:dyDescent="0.25">
      <c r="A15" s="361"/>
      <c r="B15" s="363"/>
      <c r="C15" s="363"/>
      <c r="D15" s="367"/>
      <c r="E15" s="367"/>
      <c r="F15" s="367"/>
      <c r="G15" s="367"/>
      <c r="H15" s="370" t="s">
        <v>332</v>
      </c>
      <c r="I15" s="370" t="s">
        <v>333</v>
      </c>
      <c r="J15" s="370"/>
      <c r="K15" s="370"/>
      <c r="L15" s="363"/>
      <c r="M15" s="363"/>
      <c r="N15" s="366"/>
    </row>
    <row r="16" spans="1:15" ht="21" customHeight="1" x14ac:dyDescent="0.25">
      <c r="A16" s="361"/>
      <c r="B16" s="363"/>
      <c r="C16" s="363"/>
      <c r="D16" s="251" t="s">
        <v>334</v>
      </c>
      <c r="E16" s="251" t="s">
        <v>334</v>
      </c>
      <c r="F16" s="251" t="s">
        <v>335</v>
      </c>
      <c r="G16" s="251" t="s">
        <v>336</v>
      </c>
      <c r="H16" s="370"/>
      <c r="I16" s="370"/>
      <c r="J16" s="370"/>
      <c r="K16" s="370"/>
      <c r="L16" s="363"/>
      <c r="M16" s="363"/>
      <c r="N16" s="366"/>
    </row>
    <row r="17" spans="1:14" ht="49.5" customHeight="1" x14ac:dyDescent="0.25">
      <c r="A17" s="252"/>
      <c r="B17" s="253"/>
      <c r="C17" s="254"/>
      <c r="D17" s="255"/>
      <c r="E17" s="255"/>
      <c r="F17" s="255"/>
      <c r="G17" s="255"/>
      <c r="H17" s="256"/>
      <c r="I17" s="256"/>
      <c r="J17" s="256"/>
      <c r="K17" s="256"/>
      <c r="L17" s="257" t="e">
        <f>(I17/H17)*100</f>
        <v>#DIV/0!</v>
      </c>
      <c r="M17" s="258">
        <f>(J17+K17)</f>
        <v>0</v>
      </c>
      <c r="N17" s="259"/>
    </row>
    <row r="18" spans="1:14" ht="49.5" customHeight="1" x14ac:dyDescent="0.25">
      <c r="A18" s="260"/>
      <c r="B18" s="255"/>
      <c r="C18" s="261"/>
      <c r="D18" s="255"/>
      <c r="E18" s="255"/>
      <c r="F18" s="255"/>
      <c r="G18" s="255"/>
      <c r="H18" s="262"/>
      <c r="I18" s="262"/>
      <c r="J18" s="262"/>
      <c r="K18" s="262"/>
      <c r="L18" s="257" t="e">
        <f t="shared" ref="L18:L20" si="0">(I18/H18)*100</f>
        <v>#DIV/0!</v>
      </c>
      <c r="M18" s="258">
        <f>(J18+K18)</f>
        <v>0</v>
      </c>
      <c r="N18" s="259"/>
    </row>
    <row r="19" spans="1:14" ht="49.5" customHeight="1" x14ac:dyDescent="0.25">
      <c r="A19" s="260"/>
      <c r="B19" s="255"/>
      <c r="C19" s="261"/>
      <c r="D19" s="255"/>
      <c r="E19" s="255"/>
      <c r="F19" s="255"/>
      <c r="G19" s="255"/>
      <c r="H19" s="262"/>
      <c r="I19" s="262"/>
      <c r="J19" s="262"/>
      <c r="K19" s="262"/>
      <c r="L19" s="257" t="e">
        <f t="shared" si="0"/>
        <v>#DIV/0!</v>
      </c>
      <c r="M19" s="258">
        <f>(J19+K19)</f>
        <v>0</v>
      </c>
      <c r="N19" s="259"/>
    </row>
    <row r="20" spans="1:14" ht="49.5" customHeight="1" thickBot="1" x14ac:dyDescent="0.3">
      <c r="A20" s="263"/>
      <c r="B20" s="264"/>
      <c r="C20" s="264"/>
      <c r="D20" s="264"/>
      <c r="E20" s="264"/>
      <c r="F20" s="264"/>
      <c r="G20" s="264"/>
      <c r="H20" s="262"/>
      <c r="I20" s="262"/>
      <c r="J20" s="262"/>
      <c r="K20" s="262"/>
      <c r="L20" s="257" t="e">
        <f t="shared" si="0"/>
        <v>#DIV/0!</v>
      </c>
      <c r="M20" s="258">
        <f>(J20+K20)</f>
        <v>0</v>
      </c>
      <c r="N20" s="265"/>
    </row>
    <row r="21" spans="1:14" ht="38.25" customHeight="1" thickBot="1" x14ac:dyDescent="0.3">
      <c r="A21" s="371" t="s">
        <v>337</v>
      </c>
      <c r="B21" s="372"/>
      <c r="C21" s="372"/>
      <c r="D21" s="372"/>
      <c r="E21" s="372"/>
      <c r="F21" s="372"/>
      <c r="G21" s="372"/>
      <c r="H21" s="372"/>
      <c r="I21" s="372"/>
      <c r="J21" s="372"/>
      <c r="K21" s="373"/>
      <c r="L21" s="266" t="e">
        <f>(L17+L18+L19+L20)/4</f>
        <v>#DIV/0!</v>
      </c>
      <c r="M21" s="267">
        <f>(M17+M18+M19+M20)/4</f>
        <v>0</v>
      </c>
      <c r="N21" s="268"/>
    </row>
    <row r="22" spans="1:14" ht="15" customHeight="1" x14ac:dyDescent="0.25">
      <c r="A22" s="269"/>
      <c r="B22" s="269"/>
      <c r="C22" s="269"/>
      <c r="D22" s="240"/>
      <c r="E22" s="240"/>
      <c r="F22" s="240"/>
      <c r="G22" s="240"/>
      <c r="H22" s="240"/>
      <c r="I22" s="240"/>
      <c r="J22" s="240"/>
      <c r="K22" s="240"/>
      <c r="L22" s="240"/>
      <c r="M22" s="240"/>
      <c r="N22" s="240"/>
    </row>
    <row r="23" spans="1:14" ht="19.5" customHeight="1" x14ac:dyDescent="0.25">
      <c r="A23" s="368"/>
      <c r="B23" s="368"/>
      <c r="C23" s="368"/>
      <c r="D23" s="368"/>
      <c r="E23" s="368"/>
      <c r="F23" s="368"/>
      <c r="G23" s="368"/>
      <c r="H23" s="368"/>
      <c r="I23" s="368"/>
      <c r="J23" s="368"/>
      <c r="K23" s="368"/>
      <c r="L23" s="368"/>
      <c r="M23" s="368"/>
      <c r="N23" s="368"/>
    </row>
    <row r="24" spans="1:14" ht="29.25" customHeight="1" x14ac:dyDescent="0.25">
      <c r="A24" s="374" t="s">
        <v>338</v>
      </c>
      <c r="B24" s="374"/>
      <c r="C24" s="374"/>
      <c r="D24" s="374"/>
      <c r="E24" s="374"/>
      <c r="F24" s="374"/>
      <c r="G24" s="374"/>
      <c r="H24" s="374"/>
      <c r="I24" s="374"/>
      <c r="J24" s="374"/>
      <c r="K24" s="374"/>
      <c r="L24" s="374"/>
      <c r="M24" s="374"/>
      <c r="N24" s="374"/>
    </row>
    <row r="25" spans="1:14" ht="19.5" customHeight="1" x14ac:dyDescent="0.25">
      <c r="A25" s="368"/>
      <c r="B25" s="368"/>
      <c r="C25" s="368"/>
      <c r="D25" s="368"/>
      <c r="E25" s="368"/>
      <c r="F25" s="368"/>
      <c r="G25" s="368"/>
      <c r="H25" s="368"/>
      <c r="I25" s="368"/>
      <c r="J25" s="368"/>
      <c r="K25" s="368"/>
      <c r="L25" s="368"/>
      <c r="M25" s="368"/>
      <c r="N25" s="368"/>
    </row>
    <row r="26" spans="1:14" ht="19.5" customHeight="1" x14ac:dyDescent="0.25">
      <c r="A26" s="368"/>
      <c r="B26" s="368"/>
      <c r="C26" s="368"/>
      <c r="D26" s="368"/>
      <c r="E26" s="368"/>
      <c r="F26" s="368"/>
      <c r="G26" s="368"/>
      <c r="H26" s="368"/>
      <c r="I26" s="368"/>
      <c r="J26" s="368"/>
      <c r="K26" s="368"/>
      <c r="L26" s="368"/>
      <c r="M26" s="368"/>
      <c r="N26" s="368"/>
    </row>
    <row r="27" spans="1:14" ht="37.5" customHeight="1" x14ac:dyDescent="0.25"/>
  </sheetData>
  <mergeCells count="37">
    <mergeCell ref="A25:N25"/>
    <mergeCell ref="A26:N26"/>
    <mergeCell ref="H14:I14"/>
    <mergeCell ref="J14:J16"/>
    <mergeCell ref="A21:K21"/>
    <mergeCell ref="A23:N23"/>
    <mergeCell ref="A24:N24"/>
    <mergeCell ref="K14:K16"/>
    <mergeCell ref="H15:H16"/>
    <mergeCell ref="I15:I16"/>
    <mergeCell ref="A12:N12"/>
    <mergeCell ref="A13:A16"/>
    <mergeCell ref="B13:B16"/>
    <mergeCell ref="C13:C16"/>
    <mergeCell ref="D13:G13"/>
    <mergeCell ref="H13:I13"/>
    <mergeCell ref="J13:K13"/>
    <mergeCell ref="L13:L16"/>
    <mergeCell ref="M13:M16"/>
    <mergeCell ref="N13:N16"/>
    <mergeCell ref="D14:D15"/>
    <mergeCell ref="E14:E15"/>
    <mergeCell ref="F14:G15"/>
    <mergeCell ref="B11:N11"/>
    <mergeCell ref="A2:A5"/>
    <mergeCell ref="B2:K2"/>
    <mergeCell ref="L2:L3"/>
    <mergeCell ref="M2:M3"/>
    <mergeCell ref="N2:N5"/>
    <mergeCell ref="B3:K3"/>
    <mergeCell ref="B4:K4"/>
    <mergeCell ref="B5:K5"/>
    <mergeCell ref="A8:N8"/>
    <mergeCell ref="A9:C9"/>
    <mergeCell ref="D9:J9"/>
    <mergeCell ref="K9:N9"/>
    <mergeCell ref="B10:N10"/>
  </mergeCells>
  <pageMargins left="0.43307086614173229" right="0.23622047244094491" top="0.74803149606299213" bottom="0.74803149606299213" header="0.31496062992125984" footer="0.31496062992125984"/>
  <pageSetup paperSize="9" scale="80" orientation="landscape"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93"/>
  <sheetViews>
    <sheetView tabSelected="1" topLeftCell="A15" zoomScale="90" zoomScaleNormal="90" zoomScaleSheetLayoutView="40" zoomScalePageLayoutView="30" workbookViewId="0">
      <pane xSplit="1" ySplit="4" topLeftCell="B19" activePane="bottomRight" state="frozen"/>
      <selection activeCell="A15" sqref="A15"/>
      <selection pane="topRight" activeCell="B15" sqref="B15"/>
      <selection pane="bottomLeft" activeCell="A19" sqref="A19"/>
      <selection pane="bottomRight" activeCell="B19" sqref="B19"/>
    </sheetView>
  </sheetViews>
  <sheetFormatPr baseColWidth="10" defaultRowHeight="45.75" customHeight="1" x14ac:dyDescent="0.2"/>
  <cols>
    <col min="1" max="1" width="29.140625" style="39" customWidth="1"/>
    <col min="2" max="2" width="41.28515625" style="43" customWidth="1"/>
    <col min="3" max="3" width="45" style="40" customWidth="1"/>
    <col min="4" max="4" width="18" style="41" customWidth="1"/>
    <col min="5" max="13" width="5.7109375" style="41" customWidth="1"/>
    <col min="14" max="15" width="5.7109375" style="115" customWidth="1"/>
    <col min="16" max="16" width="13.85546875" style="115" customWidth="1"/>
    <col min="17" max="17" width="51.28515625" style="42" customWidth="1"/>
    <col min="18" max="18" width="27.5703125" style="38" customWidth="1"/>
    <col min="19" max="19" width="27.85546875" style="35" customWidth="1"/>
    <col min="20" max="20" width="21.7109375" style="35" customWidth="1"/>
    <col min="21" max="21" width="24" style="35" customWidth="1"/>
    <col min="22" max="16384" width="11.42578125" style="35"/>
  </cols>
  <sheetData>
    <row r="1" spans="1:21" ht="39.75" customHeight="1" x14ac:dyDescent="0.2">
      <c r="A1" s="401" t="s">
        <v>288</v>
      </c>
      <c r="B1" s="402"/>
      <c r="C1" s="402"/>
      <c r="D1" s="402"/>
      <c r="E1" s="402"/>
      <c r="F1" s="402"/>
      <c r="G1" s="402"/>
      <c r="H1" s="402"/>
      <c r="I1" s="402"/>
      <c r="J1" s="402"/>
      <c r="K1" s="402"/>
      <c r="L1" s="402"/>
      <c r="M1" s="402"/>
      <c r="N1" s="402"/>
      <c r="O1" s="402"/>
      <c r="P1" s="402"/>
      <c r="Q1" s="402"/>
      <c r="R1" s="403"/>
    </row>
    <row r="2" spans="1:21" ht="23.25" x14ac:dyDescent="0.2">
      <c r="A2" s="404" t="s">
        <v>149</v>
      </c>
      <c r="B2" s="405"/>
      <c r="C2" s="405"/>
      <c r="D2" s="405"/>
      <c r="E2" s="405"/>
      <c r="F2" s="405"/>
      <c r="G2" s="405"/>
      <c r="H2" s="405"/>
      <c r="I2" s="405"/>
      <c r="J2" s="405"/>
      <c r="K2" s="405"/>
      <c r="L2" s="405"/>
      <c r="M2" s="405"/>
      <c r="N2" s="405"/>
      <c r="O2" s="405"/>
      <c r="P2" s="405"/>
      <c r="Q2" s="405"/>
      <c r="R2" s="406"/>
    </row>
    <row r="3" spans="1:21" ht="30.75" customHeight="1" x14ac:dyDescent="0.2">
      <c r="A3" s="407" t="s">
        <v>150</v>
      </c>
      <c r="B3" s="408"/>
      <c r="C3" s="408"/>
      <c r="D3" s="409" t="s">
        <v>151</v>
      </c>
      <c r="E3" s="409"/>
      <c r="F3" s="409"/>
      <c r="G3" s="409"/>
      <c r="H3" s="409"/>
      <c r="I3" s="409"/>
      <c r="J3" s="409"/>
      <c r="K3" s="409"/>
      <c r="L3" s="409"/>
      <c r="M3" s="409"/>
      <c r="N3" s="409"/>
      <c r="O3" s="410"/>
      <c r="P3" s="411" t="s">
        <v>152</v>
      </c>
      <c r="Q3" s="408"/>
      <c r="R3" s="412"/>
    </row>
    <row r="4" spans="1:21" ht="30.75" customHeight="1" x14ac:dyDescent="0.2">
      <c r="A4" s="413" t="s">
        <v>194</v>
      </c>
      <c r="B4" s="414"/>
      <c r="C4" s="415"/>
      <c r="D4" s="415"/>
      <c r="E4" s="415"/>
      <c r="F4" s="415"/>
      <c r="G4" s="415"/>
      <c r="H4" s="415"/>
      <c r="I4" s="415"/>
      <c r="J4" s="415"/>
      <c r="K4" s="415"/>
      <c r="L4" s="415"/>
      <c r="M4" s="415"/>
      <c r="N4" s="415"/>
      <c r="O4" s="415"/>
      <c r="P4" s="415"/>
      <c r="Q4" s="415"/>
      <c r="R4" s="416"/>
    </row>
    <row r="5" spans="1:21" ht="30.75" customHeight="1" x14ac:dyDescent="0.2">
      <c r="A5" s="422" t="s">
        <v>195</v>
      </c>
      <c r="B5" s="423"/>
      <c r="C5" s="423"/>
      <c r="D5" s="36"/>
      <c r="E5" s="36"/>
      <c r="F5" s="36"/>
      <c r="G5" s="36"/>
      <c r="H5" s="36"/>
      <c r="I5" s="36"/>
      <c r="J5" s="36"/>
      <c r="K5" s="36"/>
      <c r="L5" s="36"/>
      <c r="M5" s="36"/>
      <c r="N5" s="114"/>
      <c r="O5" s="417" t="s">
        <v>153</v>
      </c>
      <c r="P5" s="417"/>
      <c r="Q5" s="417"/>
      <c r="R5" s="418"/>
    </row>
    <row r="6" spans="1:21" ht="30.75" customHeight="1" x14ac:dyDescent="0.2">
      <c r="A6" s="419" t="s">
        <v>186</v>
      </c>
      <c r="B6" s="420"/>
      <c r="C6" s="420"/>
      <c r="D6" s="420"/>
      <c r="E6" s="420"/>
      <c r="F6" s="420"/>
      <c r="G6" s="420"/>
      <c r="H6" s="420"/>
      <c r="I6" s="420"/>
      <c r="J6" s="420"/>
      <c r="K6" s="420"/>
      <c r="L6" s="420"/>
      <c r="M6" s="420"/>
      <c r="N6" s="420"/>
      <c r="O6" s="420"/>
      <c r="P6" s="420"/>
      <c r="Q6" s="420"/>
      <c r="R6" s="421"/>
    </row>
    <row r="7" spans="1:21" ht="30.75" customHeight="1" x14ac:dyDescent="0.2">
      <c r="A7" s="419" t="s">
        <v>187</v>
      </c>
      <c r="B7" s="420"/>
      <c r="C7" s="420"/>
      <c r="D7" s="420"/>
      <c r="E7" s="420"/>
      <c r="F7" s="420"/>
      <c r="G7" s="420"/>
      <c r="H7" s="420"/>
      <c r="I7" s="420"/>
      <c r="J7" s="420"/>
      <c r="K7" s="420"/>
      <c r="L7" s="420"/>
      <c r="M7" s="420"/>
      <c r="N7" s="420"/>
      <c r="O7" s="420"/>
      <c r="P7" s="420"/>
      <c r="Q7" s="420"/>
      <c r="R7" s="421"/>
    </row>
    <row r="8" spans="1:21" ht="37.5" customHeight="1" thickBot="1" x14ac:dyDescent="0.25">
      <c r="A8" s="424" t="s">
        <v>154</v>
      </c>
      <c r="B8" s="425"/>
      <c r="C8" s="425"/>
      <c r="D8" s="425"/>
      <c r="E8" s="425"/>
      <c r="F8" s="425"/>
      <c r="G8" s="425"/>
      <c r="H8" s="425"/>
      <c r="I8" s="425"/>
      <c r="J8" s="425"/>
      <c r="K8" s="425"/>
      <c r="L8" s="425"/>
      <c r="M8" s="425"/>
      <c r="N8" s="425"/>
      <c r="O8" s="425"/>
      <c r="P8" s="425"/>
      <c r="Q8" s="425"/>
      <c r="R8" s="426"/>
    </row>
    <row r="9" spans="1:21" ht="31.5" customHeight="1" x14ac:dyDescent="0.2">
      <c r="A9" s="427" t="s">
        <v>155</v>
      </c>
      <c r="B9" s="428"/>
      <c r="C9" s="428"/>
      <c r="D9" s="428" t="s">
        <v>156</v>
      </c>
      <c r="E9" s="428"/>
      <c r="F9" s="428"/>
      <c r="G9" s="428"/>
      <c r="H9" s="428"/>
      <c r="I9" s="428"/>
      <c r="J9" s="428"/>
      <c r="K9" s="428"/>
      <c r="L9" s="428"/>
      <c r="M9" s="428"/>
      <c r="N9" s="428"/>
      <c r="O9" s="428"/>
      <c r="P9" s="428"/>
      <c r="Q9" s="428"/>
      <c r="R9" s="429"/>
    </row>
    <row r="10" spans="1:21" ht="46.5" customHeight="1" x14ac:dyDescent="0.2">
      <c r="A10" s="436" t="s">
        <v>157</v>
      </c>
      <c r="B10" s="437"/>
      <c r="C10" s="437"/>
      <c r="D10" s="437" t="s">
        <v>158</v>
      </c>
      <c r="E10" s="437"/>
      <c r="F10" s="437"/>
      <c r="G10" s="437"/>
      <c r="H10" s="437"/>
      <c r="I10" s="437"/>
      <c r="J10" s="437"/>
      <c r="K10" s="437"/>
      <c r="L10" s="437"/>
      <c r="M10" s="437"/>
      <c r="N10" s="437"/>
      <c r="O10" s="437"/>
      <c r="P10" s="437"/>
      <c r="Q10" s="437"/>
      <c r="R10" s="438"/>
    </row>
    <row r="11" spans="1:21" ht="31.5" customHeight="1" x14ac:dyDescent="0.2">
      <c r="A11" s="436" t="s">
        <v>159</v>
      </c>
      <c r="B11" s="437"/>
      <c r="C11" s="437"/>
      <c r="D11" s="437" t="s">
        <v>160</v>
      </c>
      <c r="E11" s="437"/>
      <c r="F11" s="437"/>
      <c r="G11" s="437"/>
      <c r="H11" s="437"/>
      <c r="I11" s="437"/>
      <c r="J11" s="437"/>
      <c r="K11" s="437"/>
      <c r="L11" s="437"/>
      <c r="M11" s="437"/>
      <c r="N11" s="437"/>
      <c r="O11" s="437"/>
      <c r="P11" s="437"/>
      <c r="Q11" s="437"/>
      <c r="R11" s="438"/>
    </row>
    <row r="12" spans="1:21" ht="31.5" customHeight="1" x14ac:dyDescent="0.2">
      <c r="A12" s="436" t="s">
        <v>161</v>
      </c>
      <c r="B12" s="437"/>
      <c r="C12" s="437"/>
      <c r="D12" s="437" t="s">
        <v>162</v>
      </c>
      <c r="E12" s="437"/>
      <c r="F12" s="437"/>
      <c r="G12" s="437"/>
      <c r="H12" s="437"/>
      <c r="I12" s="437"/>
      <c r="J12" s="437"/>
      <c r="K12" s="437"/>
      <c r="L12" s="437"/>
      <c r="M12" s="437"/>
      <c r="N12" s="437"/>
      <c r="O12" s="437"/>
      <c r="P12" s="437"/>
      <c r="Q12" s="437"/>
      <c r="R12" s="438"/>
    </row>
    <row r="13" spans="1:21" ht="54" customHeight="1" x14ac:dyDescent="0.2">
      <c r="A13" s="436" t="s">
        <v>163</v>
      </c>
      <c r="B13" s="437"/>
      <c r="C13" s="437"/>
      <c r="D13" s="437" t="s">
        <v>164</v>
      </c>
      <c r="E13" s="437"/>
      <c r="F13" s="437"/>
      <c r="G13" s="437"/>
      <c r="H13" s="437"/>
      <c r="I13" s="437"/>
      <c r="J13" s="437"/>
      <c r="K13" s="437"/>
      <c r="L13" s="437"/>
      <c r="M13" s="437"/>
      <c r="N13" s="437"/>
      <c r="O13" s="437"/>
      <c r="P13" s="437"/>
      <c r="Q13" s="437"/>
      <c r="R13" s="438"/>
    </row>
    <row r="14" spans="1:21" ht="46.5" customHeight="1" x14ac:dyDescent="0.2">
      <c r="A14" s="439" t="s">
        <v>165</v>
      </c>
      <c r="B14" s="440"/>
      <c r="C14" s="440"/>
      <c r="D14" s="440" t="s">
        <v>166</v>
      </c>
      <c r="E14" s="440"/>
      <c r="F14" s="440"/>
      <c r="G14" s="440"/>
      <c r="H14" s="440"/>
      <c r="I14" s="440"/>
      <c r="J14" s="440"/>
      <c r="K14" s="440"/>
      <c r="L14" s="440"/>
      <c r="M14" s="440"/>
      <c r="N14" s="440"/>
      <c r="O14" s="440"/>
      <c r="P14" s="440"/>
      <c r="Q14" s="440"/>
      <c r="R14" s="441"/>
    </row>
    <row r="15" spans="1:21" ht="35.25" customHeight="1" x14ac:dyDescent="0.2">
      <c r="A15" s="462" t="s">
        <v>167</v>
      </c>
      <c r="B15" s="443" t="s">
        <v>168</v>
      </c>
      <c r="C15" s="430" t="s">
        <v>169</v>
      </c>
      <c r="D15" s="433" t="s">
        <v>170</v>
      </c>
      <c r="E15" s="451" t="s">
        <v>171</v>
      </c>
      <c r="F15" s="452"/>
      <c r="G15" s="452"/>
      <c r="H15" s="452"/>
      <c r="I15" s="452"/>
      <c r="J15" s="452"/>
      <c r="K15" s="452"/>
      <c r="L15" s="452"/>
      <c r="M15" s="452"/>
      <c r="N15" s="452"/>
      <c r="O15" s="452"/>
      <c r="P15" s="453"/>
      <c r="Q15" s="457" t="s">
        <v>173</v>
      </c>
      <c r="R15" s="443" t="s">
        <v>174</v>
      </c>
      <c r="S15" s="443" t="s">
        <v>298</v>
      </c>
      <c r="T15" s="454" t="s">
        <v>172</v>
      </c>
      <c r="U15" s="443" t="s">
        <v>299</v>
      </c>
    </row>
    <row r="16" spans="1:21" ht="36.75" customHeight="1" x14ac:dyDescent="0.2">
      <c r="A16" s="463"/>
      <c r="B16" s="444"/>
      <c r="C16" s="431"/>
      <c r="D16" s="434"/>
      <c r="E16" s="442" t="s">
        <v>289</v>
      </c>
      <c r="F16" s="442"/>
      <c r="G16" s="442"/>
      <c r="H16" s="442"/>
      <c r="I16" s="442" t="s">
        <v>290</v>
      </c>
      <c r="J16" s="442"/>
      <c r="K16" s="442"/>
      <c r="L16" s="442"/>
      <c r="M16" s="442" t="s">
        <v>291</v>
      </c>
      <c r="N16" s="442"/>
      <c r="O16" s="442"/>
      <c r="P16" s="442"/>
      <c r="Q16" s="458"/>
      <c r="R16" s="444"/>
      <c r="S16" s="444"/>
      <c r="T16" s="455"/>
      <c r="U16" s="444"/>
    </row>
    <row r="17" spans="1:21" ht="29.25" customHeight="1" x14ac:dyDescent="0.2">
      <c r="A17" s="464"/>
      <c r="B17" s="445"/>
      <c r="C17" s="432"/>
      <c r="D17" s="435"/>
      <c r="E17" s="228">
        <v>1</v>
      </c>
      <c r="F17" s="228">
        <v>2</v>
      </c>
      <c r="G17" s="228">
        <v>3</v>
      </c>
      <c r="H17" s="228">
        <v>4</v>
      </c>
      <c r="I17" s="227">
        <v>5</v>
      </c>
      <c r="J17" s="227">
        <v>6</v>
      </c>
      <c r="K17" s="227">
        <v>7</v>
      </c>
      <c r="L17" s="227">
        <v>8</v>
      </c>
      <c r="M17" s="227">
        <v>9</v>
      </c>
      <c r="N17" s="229">
        <v>10</v>
      </c>
      <c r="O17" s="229">
        <v>11</v>
      </c>
      <c r="P17" s="229">
        <v>12</v>
      </c>
      <c r="Q17" s="459"/>
      <c r="R17" s="445"/>
      <c r="S17" s="445"/>
      <c r="T17" s="456"/>
      <c r="U17" s="445"/>
    </row>
    <row r="18" spans="1:21" ht="39.75" customHeight="1" thickBot="1" x14ac:dyDescent="0.25">
      <c r="A18" s="446" t="s">
        <v>500</v>
      </c>
      <c r="B18" s="447"/>
      <c r="C18" s="447"/>
      <c r="D18" s="447"/>
      <c r="E18" s="447"/>
      <c r="F18" s="447"/>
      <c r="G18" s="447"/>
      <c r="H18" s="447"/>
      <c r="I18" s="447"/>
      <c r="J18" s="447"/>
      <c r="K18" s="447"/>
      <c r="L18" s="447"/>
      <c r="M18" s="447"/>
      <c r="N18" s="447"/>
      <c r="O18" s="447"/>
      <c r="P18" s="447"/>
      <c r="Q18" s="447"/>
      <c r="R18" s="447"/>
      <c r="S18" s="447"/>
      <c r="T18" s="447"/>
      <c r="U18" s="447"/>
    </row>
    <row r="19" spans="1:21" ht="64.5" customHeight="1" thickBot="1" x14ac:dyDescent="0.25">
      <c r="A19" s="283" t="s">
        <v>216</v>
      </c>
      <c r="B19" s="158" t="s">
        <v>461</v>
      </c>
      <c r="C19" s="158" t="s">
        <v>460</v>
      </c>
      <c r="D19" s="159">
        <v>2</v>
      </c>
      <c r="E19" s="159">
        <v>50</v>
      </c>
      <c r="F19" s="159"/>
      <c r="G19" s="159">
        <v>50</v>
      </c>
      <c r="H19" s="159"/>
      <c r="I19" s="159"/>
      <c r="J19" s="159"/>
      <c r="K19" s="159"/>
      <c r="L19" s="159"/>
      <c r="M19" s="159"/>
      <c r="N19" s="160"/>
      <c r="O19" s="160"/>
      <c r="P19" s="160"/>
      <c r="Q19" s="158" t="s">
        <v>471</v>
      </c>
      <c r="R19" s="231" t="s">
        <v>238</v>
      </c>
      <c r="S19" s="237"/>
      <c r="T19" s="237"/>
      <c r="U19" s="237"/>
    </row>
    <row r="20" spans="1:21" ht="69" customHeight="1" x14ac:dyDescent="0.3">
      <c r="A20" s="460" t="s">
        <v>217</v>
      </c>
      <c r="B20" s="276" t="s">
        <v>245</v>
      </c>
      <c r="C20" s="276" t="s">
        <v>372</v>
      </c>
      <c r="D20" s="163">
        <v>2</v>
      </c>
      <c r="E20" s="163">
        <v>50</v>
      </c>
      <c r="F20" s="163">
        <v>50</v>
      </c>
      <c r="G20" s="163"/>
      <c r="H20" s="163"/>
      <c r="I20" s="163"/>
      <c r="J20" s="163"/>
      <c r="K20" s="163"/>
      <c r="L20" s="163"/>
      <c r="M20" s="163"/>
      <c r="N20" s="164"/>
      <c r="O20" s="161"/>
      <c r="P20" s="161"/>
      <c r="Q20" s="162" t="s">
        <v>246</v>
      </c>
      <c r="R20" s="230" t="s">
        <v>249</v>
      </c>
      <c r="S20" s="237"/>
      <c r="T20" s="237"/>
      <c r="U20" s="237"/>
    </row>
    <row r="21" spans="1:21" ht="82.5" customHeight="1" x14ac:dyDescent="0.2">
      <c r="A21" s="461"/>
      <c r="B21" s="165" t="s">
        <v>450</v>
      </c>
      <c r="C21" s="158" t="s">
        <v>373</v>
      </c>
      <c r="D21" s="159">
        <v>2</v>
      </c>
      <c r="E21" s="159">
        <v>50</v>
      </c>
      <c r="F21" s="159"/>
      <c r="G21" s="159"/>
      <c r="H21" s="159"/>
      <c r="I21" s="159"/>
      <c r="J21" s="159"/>
      <c r="K21" s="159"/>
      <c r="L21" s="159">
        <v>50</v>
      </c>
      <c r="M21" s="159"/>
      <c r="N21" s="160"/>
      <c r="O21" s="160"/>
      <c r="P21" s="160"/>
      <c r="Q21" s="166" t="s">
        <v>416</v>
      </c>
      <c r="R21" s="232" t="s">
        <v>192</v>
      </c>
      <c r="S21" s="237"/>
      <c r="T21" s="237"/>
      <c r="U21" s="237"/>
    </row>
    <row r="22" spans="1:21" ht="84.75" customHeight="1" x14ac:dyDescent="0.3">
      <c r="A22" s="461"/>
      <c r="B22" s="165" t="s">
        <v>472</v>
      </c>
      <c r="C22" s="158" t="s">
        <v>464</v>
      </c>
      <c r="D22" s="159"/>
      <c r="E22" s="159"/>
      <c r="F22" s="159"/>
      <c r="G22" s="159"/>
      <c r="H22" s="159"/>
      <c r="I22" s="159"/>
      <c r="J22" s="159"/>
      <c r="K22" s="159"/>
      <c r="L22" s="159"/>
      <c r="M22" s="159"/>
      <c r="N22" s="160"/>
      <c r="O22" s="160"/>
      <c r="P22" s="160"/>
      <c r="Q22" s="166" t="s">
        <v>247</v>
      </c>
      <c r="R22" s="230" t="s">
        <v>248</v>
      </c>
      <c r="S22" s="237"/>
      <c r="T22" s="237"/>
      <c r="U22" s="237"/>
    </row>
    <row r="23" spans="1:21" ht="84.75" customHeight="1" x14ac:dyDescent="0.3">
      <c r="A23" s="461"/>
      <c r="B23" s="165" t="s">
        <v>465</v>
      </c>
      <c r="C23" s="158" t="s">
        <v>473</v>
      </c>
      <c r="D23" s="159">
        <v>4</v>
      </c>
      <c r="E23" s="159"/>
      <c r="F23" s="159"/>
      <c r="G23" s="159"/>
      <c r="H23" s="159"/>
      <c r="I23" s="159"/>
      <c r="J23" s="159">
        <v>25</v>
      </c>
      <c r="K23" s="159"/>
      <c r="L23" s="159">
        <v>25</v>
      </c>
      <c r="M23" s="159"/>
      <c r="N23" s="160"/>
      <c r="O23" s="160"/>
      <c r="P23" s="160">
        <v>0.25</v>
      </c>
      <c r="Q23" s="166" t="s">
        <v>417</v>
      </c>
      <c r="R23" s="230"/>
      <c r="S23" s="237"/>
      <c r="T23" s="237"/>
      <c r="U23" s="237"/>
    </row>
    <row r="24" spans="1:21" ht="66" customHeight="1" x14ac:dyDescent="0.2">
      <c r="A24" s="461"/>
      <c r="B24" s="158" t="s">
        <v>440</v>
      </c>
      <c r="C24" s="158" t="s">
        <v>374</v>
      </c>
      <c r="D24" s="159"/>
      <c r="E24" s="159"/>
      <c r="F24" s="159"/>
      <c r="G24" s="159"/>
      <c r="H24" s="159"/>
      <c r="I24" s="159"/>
      <c r="J24" s="159"/>
      <c r="K24" s="159"/>
      <c r="L24" s="159"/>
      <c r="M24" s="159"/>
      <c r="N24" s="160"/>
      <c r="O24" s="160"/>
      <c r="P24" s="160"/>
      <c r="Q24" s="167" t="s">
        <v>175</v>
      </c>
      <c r="R24" s="233" t="s">
        <v>193</v>
      </c>
      <c r="S24" s="237"/>
      <c r="T24" s="237"/>
      <c r="U24" s="237"/>
    </row>
    <row r="25" spans="1:21" ht="63.75" customHeight="1" x14ac:dyDescent="0.2">
      <c r="A25" s="461"/>
      <c r="B25" s="158" t="s">
        <v>250</v>
      </c>
      <c r="C25" s="158" t="s">
        <v>441</v>
      </c>
      <c r="D25" s="159"/>
      <c r="E25" s="159"/>
      <c r="F25" s="159"/>
      <c r="G25" s="159"/>
      <c r="H25" s="159"/>
      <c r="I25" s="159"/>
      <c r="J25" s="159"/>
      <c r="K25" s="159"/>
      <c r="L25" s="159"/>
      <c r="M25" s="159"/>
      <c r="N25" s="160"/>
      <c r="O25" s="160"/>
      <c r="P25" s="160"/>
      <c r="Q25" s="166" t="s">
        <v>219</v>
      </c>
      <c r="R25" s="232" t="s">
        <v>251</v>
      </c>
      <c r="S25" s="237"/>
      <c r="T25" s="237"/>
      <c r="U25" s="237"/>
    </row>
    <row r="26" spans="1:21" ht="82.5" customHeight="1" x14ac:dyDescent="0.2">
      <c r="A26" s="461"/>
      <c r="B26" s="158" t="s">
        <v>452</v>
      </c>
      <c r="C26" s="158" t="s">
        <v>363</v>
      </c>
      <c r="D26" s="159"/>
      <c r="E26" s="159"/>
      <c r="F26" s="159"/>
      <c r="G26" s="159"/>
      <c r="H26" s="159"/>
      <c r="I26" s="159"/>
      <c r="J26" s="159"/>
      <c r="K26" s="159"/>
      <c r="L26" s="159"/>
      <c r="M26" s="159"/>
      <c r="N26" s="160"/>
      <c r="O26" s="160"/>
      <c r="P26" s="160"/>
      <c r="Q26" s="158" t="s">
        <v>474</v>
      </c>
      <c r="R26" s="234" t="s">
        <v>252</v>
      </c>
      <c r="S26" s="237"/>
      <c r="T26" s="237"/>
      <c r="U26" s="237"/>
    </row>
    <row r="27" spans="1:21" ht="102.75" customHeight="1" x14ac:dyDescent="0.2">
      <c r="A27" s="461"/>
      <c r="B27" s="158" t="s">
        <v>451</v>
      </c>
      <c r="C27" s="158" t="s">
        <v>442</v>
      </c>
      <c r="D27" s="159"/>
      <c r="E27" s="159"/>
      <c r="F27" s="159"/>
      <c r="G27" s="159"/>
      <c r="H27" s="159"/>
      <c r="I27" s="159"/>
      <c r="J27" s="159"/>
      <c r="K27" s="159"/>
      <c r="L27" s="159"/>
      <c r="M27" s="159"/>
      <c r="N27" s="160"/>
      <c r="O27" s="160"/>
      <c r="P27" s="160"/>
      <c r="Q27" s="158" t="s">
        <v>254</v>
      </c>
      <c r="R27" s="234" t="s">
        <v>475</v>
      </c>
      <c r="S27" s="237"/>
      <c r="T27" s="237"/>
      <c r="U27" s="237"/>
    </row>
    <row r="28" spans="1:21" ht="100.5" customHeight="1" x14ac:dyDescent="0.2">
      <c r="A28" s="461"/>
      <c r="B28" s="158" t="s">
        <v>176</v>
      </c>
      <c r="C28" s="158" t="s">
        <v>443</v>
      </c>
      <c r="D28" s="159">
        <v>2</v>
      </c>
      <c r="E28" s="159"/>
      <c r="F28" s="159"/>
      <c r="G28" s="159"/>
      <c r="H28" s="159"/>
      <c r="I28" s="159"/>
      <c r="J28" s="159"/>
      <c r="K28" s="159"/>
      <c r="L28" s="159"/>
      <c r="M28" s="159"/>
      <c r="N28" s="168"/>
      <c r="O28" s="168"/>
      <c r="P28" s="168"/>
      <c r="Q28" s="158" t="s">
        <v>418</v>
      </c>
      <c r="R28" s="234" t="s">
        <v>255</v>
      </c>
      <c r="S28" s="237"/>
      <c r="T28" s="237"/>
      <c r="U28" s="237"/>
    </row>
    <row r="29" spans="1:21" ht="82.5" customHeight="1" thickBot="1" x14ac:dyDescent="0.25">
      <c r="A29" s="461"/>
      <c r="B29" s="158" t="s">
        <v>458</v>
      </c>
      <c r="C29" s="158" t="s">
        <v>177</v>
      </c>
      <c r="D29" s="159"/>
      <c r="E29" s="159"/>
      <c r="F29" s="159"/>
      <c r="G29" s="159"/>
      <c r="H29" s="159"/>
      <c r="I29" s="159"/>
      <c r="J29" s="159"/>
      <c r="K29" s="159"/>
      <c r="L29" s="159"/>
      <c r="M29" s="159"/>
      <c r="N29" s="168"/>
      <c r="O29" s="168"/>
      <c r="P29" s="168"/>
      <c r="Q29" s="158" t="s">
        <v>419</v>
      </c>
      <c r="R29" s="234" t="s">
        <v>255</v>
      </c>
      <c r="S29" s="237"/>
      <c r="T29" s="237"/>
      <c r="U29" s="237"/>
    </row>
    <row r="30" spans="1:21" ht="119.25" customHeight="1" thickBot="1" x14ac:dyDescent="0.25">
      <c r="A30" s="465" t="s">
        <v>218</v>
      </c>
      <c r="B30" s="285" t="s">
        <v>457</v>
      </c>
      <c r="C30" s="170" t="s">
        <v>365</v>
      </c>
      <c r="D30" s="171">
        <v>2</v>
      </c>
      <c r="E30" s="171"/>
      <c r="F30" s="171">
        <v>50</v>
      </c>
      <c r="G30" s="171"/>
      <c r="H30" s="171">
        <v>50</v>
      </c>
      <c r="I30" s="171"/>
      <c r="J30" s="171"/>
      <c r="K30" s="171"/>
      <c r="L30" s="171"/>
      <c r="M30" s="171"/>
      <c r="N30" s="172"/>
      <c r="O30" s="172"/>
      <c r="P30" s="172"/>
      <c r="Q30" s="170" t="s">
        <v>257</v>
      </c>
      <c r="R30" s="235" t="s">
        <v>258</v>
      </c>
      <c r="S30" s="237"/>
      <c r="T30" s="237"/>
      <c r="U30" s="237"/>
    </row>
    <row r="31" spans="1:21" ht="137.25" customHeight="1" thickBot="1" x14ac:dyDescent="0.25">
      <c r="A31" s="466"/>
      <c r="B31" s="286" t="s">
        <v>459</v>
      </c>
      <c r="C31" s="165" t="s">
        <v>445</v>
      </c>
      <c r="D31" s="173"/>
      <c r="E31" s="173"/>
      <c r="F31" s="173"/>
      <c r="G31" s="173"/>
      <c r="H31" s="173"/>
      <c r="I31" s="173"/>
      <c r="J31" s="173"/>
      <c r="K31" s="173"/>
      <c r="L31" s="173"/>
      <c r="M31" s="173"/>
      <c r="N31" s="160"/>
      <c r="O31" s="160"/>
      <c r="P31" s="160"/>
      <c r="Q31" s="165" t="s">
        <v>420</v>
      </c>
      <c r="R31" s="235" t="s">
        <v>259</v>
      </c>
      <c r="S31" s="237"/>
      <c r="T31" s="237"/>
      <c r="U31" s="237"/>
    </row>
    <row r="32" spans="1:21" ht="115.5" customHeight="1" thickBot="1" x14ac:dyDescent="0.25">
      <c r="A32" s="466"/>
      <c r="B32" s="287" t="s">
        <v>466</v>
      </c>
      <c r="C32" s="165" t="s">
        <v>467</v>
      </c>
      <c r="D32" s="174"/>
      <c r="E32" s="174"/>
      <c r="F32" s="174"/>
      <c r="G32" s="174"/>
      <c r="H32" s="174"/>
      <c r="I32" s="174"/>
      <c r="J32" s="174"/>
      <c r="K32" s="174"/>
      <c r="L32" s="174"/>
      <c r="M32" s="174"/>
      <c r="N32" s="175"/>
      <c r="O32" s="175"/>
      <c r="P32" s="176"/>
      <c r="Q32" s="177" t="s">
        <v>421</v>
      </c>
      <c r="R32" s="235" t="s">
        <v>259</v>
      </c>
      <c r="S32" s="237"/>
      <c r="T32" s="237"/>
      <c r="U32" s="237"/>
    </row>
    <row r="33" spans="1:21" ht="77.25" customHeight="1" thickBot="1" x14ac:dyDescent="0.25">
      <c r="A33" s="466"/>
      <c r="B33" s="287" t="s">
        <v>444</v>
      </c>
      <c r="C33" s="165" t="s">
        <v>476</v>
      </c>
      <c r="D33" s="174"/>
      <c r="E33" s="174"/>
      <c r="F33" s="174"/>
      <c r="G33" s="174"/>
      <c r="H33" s="174"/>
      <c r="I33" s="174"/>
      <c r="J33" s="174"/>
      <c r="K33" s="174"/>
      <c r="L33" s="174"/>
      <c r="M33" s="174"/>
      <c r="N33" s="176"/>
      <c r="O33" s="176"/>
      <c r="P33" s="176"/>
      <c r="Q33" s="178" t="s">
        <v>260</v>
      </c>
      <c r="R33" s="235" t="s">
        <v>259</v>
      </c>
      <c r="S33" s="237"/>
      <c r="T33" s="237"/>
      <c r="U33" s="237"/>
    </row>
    <row r="34" spans="1:21" ht="101.25" customHeight="1" thickBot="1" x14ac:dyDescent="0.25">
      <c r="A34" s="467"/>
      <c r="B34" s="286" t="s">
        <v>468</v>
      </c>
      <c r="C34" s="165" t="s">
        <v>469</v>
      </c>
      <c r="D34" s="174"/>
      <c r="E34" s="174"/>
      <c r="F34" s="174"/>
      <c r="G34" s="174"/>
      <c r="H34" s="174"/>
      <c r="I34" s="174"/>
      <c r="J34" s="174"/>
      <c r="K34" s="174"/>
      <c r="L34" s="174"/>
      <c r="M34" s="174"/>
      <c r="N34" s="160"/>
      <c r="O34" s="160"/>
      <c r="P34" s="160"/>
      <c r="Q34" s="178" t="s">
        <v>261</v>
      </c>
      <c r="R34" s="235" t="s">
        <v>259</v>
      </c>
      <c r="S34" s="237"/>
      <c r="T34" s="237"/>
      <c r="U34" s="237"/>
    </row>
    <row r="35" spans="1:21" ht="101.25" customHeight="1" x14ac:dyDescent="0.2">
      <c r="A35" s="465" t="s">
        <v>379</v>
      </c>
      <c r="B35" s="286"/>
      <c r="C35" s="165"/>
      <c r="D35" s="174"/>
      <c r="E35" s="174"/>
      <c r="F35" s="174"/>
      <c r="G35" s="174"/>
      <c r="H35" s="174"/>
      <c r="I35" s="174"/>
      <c r="J35" s="174"/>
      <c r="K35" s="174"/>
      <c r="L35" s="174"/>
      <c r="M35" s="174"/>
      <c r="N35" s="160"/>
      <c r="O35" s="160"/>
      <c r="P35" s="160"/>
      <c r="Q35" s="178" t="s">
        <v>477</v>
      </c>
      <c r="R35" s="290" t="s">
        <v>478</v>
      </c>
      <c r="S35" s="237"/>
      <c r="T35" s="237"/>
      <c r="U35" s="237"/>
    </row>
    <row r="36" spans="1:21" ht="101.25" customHeight="1" x14ac:dyDescent="0.2">
      <c r="A36" s="466"/>
      <c r="B36" s="158" t="s">
        <v>297</v>
      </c>
      <c r="C36" s="158" t="s">
        <v>364</v>
      </c>
      <c r="D36" s="159"/>
      <c r="E36" s="159"/>
      <c r="F36" s="159"/>
      <c r="G36" s="159"/>
      <c r="H36" s="159"/>
      <c r="I36" s="159"/>
      <c r="J36" s="159"/>
      <c r="K36" s="159"/>
      <c r="L36" s="159"/>
      <c r="M36" s="159"/>
      <c r="N36" s="168"/>
      <c r="O36" s="168"/>
      <c r="P36" s="168"/>
      <c r="Q36" s="158" t="s">
        <v>256</v>
      </c>
      <c r="R36" s="290" t="s">
        <v>255</v>
      </c>
      <c r="S36" s="237"/>
      <c r="T36" s="237"/>
      <c r="U36" s="237"/>
    </row>
    <row r="37" spans="1:21" ht="101.25" customHeight="1" x14ac:dyDescent="0.2">
      <c r="A37" s="469"/>
      <c r="B37" s="158" t="s">
        <v>479</v>
      </c>
      <c r="C37" s="158" t="s">
        <v>480</v>
      </c>
      <c r="D37" s="159"/>
      <c r="E37" s="159"/>
      <c r="F37" s="159"/>
      <c r="G37" s="159"/>
      <c r="H37" s="159"/>
      <c r="I37" s="159"/>
      <c r="J37" s="159"/>
      <c r="K37" s="159"/>
      <c r="L37" s="159"/>
      <c r="M37" s="159"/>
      <c r="N37" s="160"/>
      <c r="O37" s="160"/>
      <c r="P37" s="160"/>
      <c r="Q37" s="158" t="s">
        <v>481</v>
      </c>
      <c r="R37" s="231" t="s">
        <v>253</v>
      </c>
      <c r="S37" s="237"/>
      <c r="T37" s="237"/>
      <c r="U37" s="237"/>
    </row>
    <row r="38" spans="1:21" ht="101.25" customHeight="1" thickBot="1" x14ac:dyDescent="0.25">
      <c r="A38" s="469"/>
      <c r="B38" s="314" t="s">
        <v>482</v>
      </c>
      <c r="C38" s="158" t="s">
        <v>453</v>
      </c>
      <c r="D38" s="159"/>
      <c r="E38" s="159"/>
      <c r="F38" s="159"/>
      <c r="G38" s="159"/>
      <c r="H38" s="159"/>
      <c r="I38" s="159"/>
      <c r="J38" s="159"/>
      <c r="K38" s="159"/>
      <c r="L38" s="159"/>
      <c r="M38" s="159"/>
      <c r="N38" s="168"/>
      <c r="O38" s="168"/>
      <c r="P38" s="168"/>
      <c r="Q38" s="158"/>
      <c r="R38" s="290"/>
      <c r="S38" s="237"/>
      <c r="T38" s="237"/>
      <c r="U38" s="237"/>
    </row>
    <row r="39" spans="1:21" ht="75" customHeight="1" x14ac:dyDescent="0.2">
      <c r="A39" s="468" t="s">
        <v>375</v>
      </c>
      <c r="B39" s="276" t="s">
        <v>378</v>
      </c>
      <c r="C39" s="284" t="s">
        <v>470</v>
      </c>
      <c r="D39" s="284"/>
      <c r="E39" s="237"/>
      <c r="F39" s="237"/>
      <c r="G39" s="237"/>
      <c r="H39" s="237"/>
      <c r="I39" s="237"/>
      <c r="J39" s="237"/>
      <c r="K39" s="237"/>
      <c r="L39" s="237"/>
      <c r="M39" s="237"/>
      <c r="N39" s="237"/>
      <c r="O39" s="237"/>
      <c r="P39" s="237"/>
      <c r="Q39" s="237"/>
      <c r="R39" s="237"/>
      <c r="S39" s="237"/>
      <c r="T39" s="237"/>
      <c r="U39" s="237"/>
    </row>
    <row r="40" spans="1:21" ht="75" customHeight="1" thickBot="1" x14ac:dyDescent="0.25">
      <c r="A40" s="467"/>
      <c r="B40" s="306" t="s">
        <v>366</v>
      </c>
      <c r="C40" s="307" t="s">
        <v>263</v>
      </c>
      <c r="D40" s="308"/>
      <c r="E40" s="308"/>
      <c r="F40" s="308"/>
      <c r="G40" s="308"/>
      <c r="H40" s="308"/>
      <c r="I40" s="308"/>
      <c r="J40" s="308"/>
      <c r="K40" s="308"/>
      <c r="L40" s="308"/>
      <c r="M40" s="308"/>
      <c r="N40" s="309"/>
      <c r="O40" s="309"/>
      <c r="P40" s="309"/>
      <c r="Q40" s="307" t="s">
        <v>264</v>
      </c>
      <c r="R40" s="310" t="s">
        <v>262</v>
      </c>
      <c r="S40" s="311"/>
      <c r="T40" s="311"/>
      <c r="U40" s="311"/>
    </row>
    <row r="41" spans="1:21" ht="35.25" customHeight="1" thickBot="1" x14ac:dyDescent="0.25">
      <c r="A41" s="378" t="s">
        <v>226</v>
      </c>
      <c r="B41" s="375" t="s">
        <v>229</v>
      </c>
      <c r="C41" s="376"/>
      <c r="D41" s="376"/>
      <c r="E41" s="376"/>
      <c r="F41" s="376"/>
      <c r="G41" s="376"/>
      <c r="H41" s="376"/>
      <c r="I41" s="376"/>
      <c r="J41" s="376"/>
      <c r="K41" s="376"/>
      <c r="L41" s="376"/>
      <c r="M41" s="376"/>
      <c r="N41" s="376"/>
      <c r="O41" s="376"/>
      <c r="P41" s="376"/>
      <c r="Q41" s="376"/>
      <c r="R41" s="376"/>
      <c r="S41" s="376"/>
      <c r="T41" s="376"/>
      <c r="U41" s="377"/>
    </row>
    <row r="42" spans="1:21" ht="87" customHeight="1" thickBot="1" x14ac:dyDescent="0.25">
      <c r="A42" s="379"/>
      <c r="B42" s="179" t="s">
        <v>454</v>
      </c>
      <c r="C42" s="180" t="s">
        <v>455</v>
      </c>
      <c r="D42" s="181"/>
      <c r="E42" s="181"/>
      <c r="F42" s="181"/>
      <c r="G42" s="181"/>
      <c r="H42" s="181"/>
      <c r="I42" s="181"/>
      <c r="J42" s="181"/>
      <c r="K42" s="181"/>
      <c r="L42" s="181"/>
      <c r="M42" s="181"/>
      <c r="N42" s="182"/>
      <c r="O42" s="182"/>
      <c r="P42" s="182"/>
      <c r="Q42" s="180" t="s">
        <v>483</v>
      </c>
      <c r="R42" s="288" t="s">
        <v>265</v>
      </c>
      <c r="S42" s="289"/>
      <c r="T42" s="289"/>
      <c r="U42" s="289"/>
    </row>
    <row r="43" spans="1:21" ht="87" customHeight="1" thickBot="1" x14ac:dyDescent="0.25">
      <c r="A43" s="380"/>
      <c r="B43" s="165" t="s">
        <v>394</v>
      </c>
      <c r="C43" s="165" t="s">
        <v>422</v>
      </c>
      <c r="D43" s="159"/>
      <c r="E43" s="159"/>
      <c r="F43" s="159"/>
      <c r="G43" s="159"/>
      <c r="H43" s="159"/>
      <c r="I43" s="159"/>
      <c r="J43" s="159"/>
      <c r="K43" s="159"/>
      <c r="L43" s="159"/>
      <c r="M43" s="159"/>
      <c r="N43" s="183"/>
      <c r="O43" s="183"/>
      <c r="P43" s="183"/>
      <c r="Q43" s="165" t="s">
        <v>484</v>
      </c>
      <c r="R43" s="236" t="s">
        <v>262</v>
      </c>
      <c r="S43" s="237"/>
      <c r="T43" s="237"/>
      <c r="U43" s="237"/>
    </row>
    <row r="44" spans="1:21" ht="93.75" customHeight="1" thickBot="1" x14ac:dyDescent="0.25">
      <c r="A44" s="312" t="s">
        <v>227</v>
      </c>
      <c r="B44" s="184" t="s">
        <v>424</v>
      </c>
      <c r="C44" s="158" t="s">
        <v>423</v>
      </c>
      <c r="D44" s="169"/>
      <c r="E44" s="169"/>
      <c r="F44" s="169"/>
      <c r="G44" s="169"/>
      <c r="H44" s="169"/>
      <c r="I44" s="169"/>
      <c r="J44" s="169"/>
      <c r="K44" s="169"/>
      <c r="L44" s="169"/>
      <c r="M44" s="169"/>
      <c r="N44" s="183"/>
      <c r="O44" s="183"/>
      <c r="P44" s="183"/>
      <c r="Q44" s="167" t="s">
        <v>485</v>
      </c>
      <c r="R44" s="236" t="s">
        <v>265</v>
      </c>
      <c r="S44" s="237"/>
      <c r="T44" s="237"/>
      <c r="U44" s="237"/>
    </row>
    <row r="45" spans="1:21" ht="105" customHeight="1" thickBot="1" x14ac:dyDescent="0.25">
      <c r="A45" s="313" t="s">
        <v>228</v>
      </c>
      <c r="B45" s="185" t="s">
        <v>395</v>
      </c>
      <c r="C45" s="185" t="s">
        <v>430</v>
      </c>
      <c r="D45" s="277"/>
      <c r="E45" s="277"/>
      <c r="F45" s="277"/>
      <c r="G45" s="277"/>
      <c r="H45" s="277"/>
      <c r="I45" s="277"/>
      <c r="J45" s="277"/>
      <c r="K45" s="277"/>
      <c r="L45" s="277"/>
      <c r="M45" s="277"/>
      <c r="N45" s="278"/>
      <c r="O45" s="278"/>
      <c r="P45" s="278"/>
      <c r="Q45" s="213" t="s">
        <v>266</v>
      </c>
      <c r="R45" s="279" t="s">
        <v>265</v>
      </c>
      <c r="S45" s="280"/>
      <c r="T45" s="280"/>
      <c r="U45" s="280"/>
    </row>
    <row r="46" spans="1:21" ht="60.75" customHeight="1" thickBot="1" x14ac:dyDescent="0.25">
      <c r="A46" s="448" t="s">
        <v>486</v>
      </c>
      <c r="B46" s="449"/>
      <c r="C46" s="449"/>
      <c r="D46" s="449"/>
      <c r="E46" s="449"/>
      <c r="F46" s="449"/>
      <c r="G46" s="449"/>
      <c r="H46" s="449"/>
      <c r="I46" s="449"/>
      <c r="J46" s="449"/>
      <c r="K46" s="449"/>
      <c r="L46" s="449"/>
      <c r="M46" s="449"/>
      <c r="N46" s="449"/>
      <c r="O46" s="449"/>
      <c r="P46" s="449"/>
      <c r="Q46" s="449"/>
      <c r="R46" s="449"/>
      <c r="S46" s="449"/>
      <c r="T46" s="449"/>
      <c r="U46" s="450"/>
    </row>
    <row r="47" spans="1:21" s="37" customFormat="1" ht="63.75" customHeight="1" thickBot="1" x14ac:dyDescent="0.25">
      <c r="A47" s="382" t="s">
        <v>220</v>
      </c>
      <c r="B47" s="186" t="s">
        <v>456</v>
      </c>
      <c r="C47" s="186" t="s">
        <v>487</v>
      </c>
      <c r="D47" s="179"/>
      <c r="E47" s="179"/>
      <c r="F47" s="179"/>
      <c r="G47" s="179"/>
      <c r="H47" s="179"/>
      <c r="I47" s="179"/>
      <c r="J47" s="179"/>
      <c r="K47" s="179"/>
      <c r="L47" s="179"/>
      <c r="M47" s="179"/>
      <c r="N47" s="187"/>
      <c r="O47" s="188"/>
      <c r="P47" s="187"/>
      <c r="Q47" s="186" t="s">
        <v>285</v>
      </c>
      <c r="R47" s="281" t="s">
        <v>222</v>
      </c>
      <c r="S47" s="282"/>
      <c r="T47" s="282"/>
      <c r="U47" s="282"/>
    </row>
    <row r="48" spans="1:21" s="37" customFormat="1" ht="78" customHeight="1" thickBot="1" x14ac:dyDescent="0.25">
      <c r="A48" s="382"/>
      <c r="B48" s="186" t="s">
        <v>292</v>
      </c>
      <c r="C48" s="186" t="s">
        <v>425</v>
      </c>
      <c r="D48" s="179"/>
      <c r="E48" s="179"/>
      <c r="F48" s="179"/>
      <c r="G48" s="179"/>
      <c r="H48" s="179"/>
      <c r="I48" s="179"/>
      <c r="J48" s="179"/>
      <c r="K48" s="179"/>
      <c r="L48" s="179"/>
      <c r="M48" s="179"/>
      <c r="N48" s="187"/>
      <c r="O48" s="188"/>
      <c r="P48" s="187"/>
      <c r="Q48" s="186"/>
      <c r="R48" s="222"/>
      <c r="S48" s="238"/>
      <c r="T48" s="238"/>
      <c r="U48" s="238"/>
    </row>
    <row r="49" spans="1:21" s="37" customFormat="1" ht="66.75" customHeight="1" thickBot="1" x14ac:dyDescent="0.25">
      <c r="A49" s="382"/>
      <c r="B49" s="158" t="s">
        <v>462</v>
      </c>
      <c r="C49" s="158" t="s">
        <v>426</v>
      </c>
      <c r="D49" s="184"/>
      <c r="E49" s="184"/>
      <c r="F49" s="184"/>
      <c r="G49" s="184"/>
      <c r="H49" s="184"/>
      <c r="I49" s="184"/>
      <c r="J49" s="184"/>
      <c r="K49" s="184"/>
      <c r="L49" s="184"/>
      <c r="M49" s="184"/>
      <c r="N49" s="189"/>
      <c r="O49" s="190"/>
      <c r="P49" s="189"/>
      <c r="Q49" s="167" t="s">
        <v>267</v>
      </c>
      <c r="R49" s="222" t="s">
        <v>222</v>
      </c>
      <c r="S49" s="238"/>
      <c r="T49" s="238"/>
      <c r="U49" s="238"/>
    </row>
    <row r="50" spans="1:21" s="37" customFormat="1" ht="98.25" customHeight="1" thickBot="1" x14ac:dyDescent="0.25">
      <c r="A50" s="382"/>
      <c r="B50" s="158" t="s">
        <v>446</v>
      </c>
      <c r="C50" s="158" t="s">
        <v>427</v>
      </c>
      <c r="D50" s="184"/>
      <c r="E50" s="184"/>
      <c r="F50" s="184"/>
      <c r="G50" s="184"/>
      <c r="H50" s="184"/>
      <c r="I50" s="184"/>
      <c r="J50" s="184"/>
      <c r="K50" s="184"/>
      <c r="L50" s="184"/>
      <c r="M50" s="184"/>
      <c r="N50" s="189"/>
      <c r="O50" s="190"/>
      <c r="P50" s="189"/>
      <c r="Q50" s="167" t="s">
        <v>267</v>
      </c>
      <c r="R50" s="222" t="s">
        <v>222</v>
      </c>
      <c r="S50" s="238"/>
      <c r="T50" s="238"/>
      <c r="U50" s="238"/>
    </row>
    <row r="51" spans="1:21" s="37" customFormat="1" ht="95.25" customHeight="1" thickBot="1" x14ac:dyDescent="0.25">
      <c r="A51" s="382"/>
      <c r="B51" s="158" t="s">
        <v>295</v>
      </c>
      <c r="C51" s="158" t="s">
        <v>463</v>
      </c>
      <c r="D51" s="184"/>
      <c r="E51" s="184"/>
      <c r="F51" s="184"/>
      <c r="G51" s="184"/>
      <c r="H51" s="184"/>
      <c r="I51" s="184"/>
      <c r="J51" s="184"/>
      <c r="K51" s="184"/>
      <c r="L51" s="184"/>
      <c r="M51" s="184"/>
      <c r="N51" s="189"/>
      <c r="O51" s="190"/>
      <c r="P51" s="189"/>
      <c r="Q51" s="167"/>
      <c r="R51" s="222"/>
      <c r="S51" s="238"/>
      <c r="T51" s="238"/>
      <c r="U51" s="238"/>
    </row>
    <row r="52" spans="1:21" s="37" customFormat="1" ht="81" customHeight="1" thickBot="1" x14ac:dyDescent="0.25">
      <c r="A52" s="382"/>
      <c r="B52" s="184" t="s">
        <v>293</v>
      </c>
      <c r="C52" s="184" t="s">
        <v>431</v>
      </c>
      <c r="D52" s="191"/>
      <c r="E52" s="191"/>
      <c r="F52" s="191"/>
      <c r="G52" s="191"/>
      <c r="H52" s="191"/>
      <c r="I52" s="191"/>
      <c r="J52" s="191"/>
      <c r="K52" s="191"/>
      <c r="L52" s="191"/>
      <c r="M52" s="191"/>
      <c r="N52" s="189"/>
      <c r="O52" s="189"/>
      <c r="P52" s="189"/>
      <c r="Q52" s="184" t="s">
        <v>268</v>
      </c>
      <c r="R52" s="222" t="s">
        <v>222</v>
      </c>
      <c r="S52" s="238"/>
      <c r="T52" s="238"/>
      <c r="U52" s="238"/>
    </row>
    <row r="53" spans="1:21" s="37" customFormat="1" ht="81.75" customHeight="1" thickBot="1" x14ac:dyDescent="0.25">
      <c r="A53" s="305" t="s">
        <v>221</v>
      </c>
      <c r="B53" s="192" t="s">
        <v>294</v>
      </c>
      <c r="C53" s="192" t="s">
        <v>432</v>
      </c>
      <c r="D53" s="193"/>
      <c r="E53" s="193"/>
      <c r="F53" s="193"/>
      <c r="G53" s="193"/>
      <c r="H53" s="193"/>
      <c r="I53" s="193"/>
      <c r="J53" s="193"/>
      <c r="K53" s="193"/>
      <c r="L53" s="193"/>
      <c r="M53" s="193"/>
      <c r="N53" s="194"/>
      <c r="O53" s="195"/>
      <c r="P53" s="194"/>
      <c r="Q53" s="184" t="s">
        <v>268</v>
      </c>
      <c r="R53" s="222" t="s">
        <v>222</v>
      </c>
      <c r="S53" s="238"/>
      <c r="T53" s="238"/>
      <c r="U53" s="238"/>
    </row>
    <row r="54" spans="1:21" s="37" customFormat="1" ht="97.5" customHeight="1" thickBot="1" x14ac:dyDescent="0.25">
      <c r="A54" s="394" t="s">
        <v>223</v>
      </c>
      <c r="B54" s="184" t="s">
        <v>269</v>
      </c>
      <c r="C54" s="184" t="s">
        <v>428</v>
      </c>
      <c r="D54" s="199"/>
      <c r="E54" s="199"/>
      <c r="F54" s="199"/>
      <c r="G54" s="199"/>
      <c r="H54" s="199"/>
      <c r="I54" s="199"/>
      <c r="J54" s="199"/>
      <c r="K54" s="199"/>
      <c r="L54" s="199"/>
      <c r="M54" s="199"/>
      <c r="N54" s="197"/>
      <c r="O54" s="197"/>
      <c r="P54" s="197"/>
      <c r="Q54" s="184" t="s">
        <v>488</v>
      </c>
      <c r="R54" s="222" t="s">
        <v>222</v>
      </c>
      <c r="S54" s="238"/>
      <c r="T54" s="238"/>
      <c r="U54" s="238"/>
    </row>
    <row r="55" spans="1:21" s="37" customFormat="1" ht="69.75" customHeight="1" thickBot="1" x14ac:dyDescent="0.25">
      <c r="A55" s="395"/>
      <c r="B55" s="196" t="s">
        <v>396</v>
      </c>
      <c r="C55" s="165" t="s">
        <v>367</v>
      </c>
      <c r="D55" s="200"/>
      <c r="E55" s="200"/>
      <c r="F55" s="200"/>
      <c r="G55" s="200"/>
      <c r="H55" s="200"/>
      <c r="I55" s="200"/>
      <c r="J55" s="200"/>
      <c r="K55" s="200"/>
      <c r="L55" s="200"/>
      <c r="M55" s="200"/>
      <c r="N55" s="198"/>
      <c r="O55" s="198"/>
      <c r="P55" s="198"/>
      <c r="Q55" s="196" t="s">
        <v>270</v>
      </c>
      <c r="R55" s="222" t="s">
        <v>222</v>
      </c>
      <c r="S55" s="238"/>
      <c r="T55" s="238"/>
      <c r="U55" s="238"/>
    </row>
    <row r="56" spans="1:21" s="37" customFormat="1" ht="94.5" customHeight="1" thickBot="1" x14ac:dyDescent="0.25">
      <c r="A56" s="395"/>
      <c r="B56" s="177" t="s">
        <v>439</v>
      </c>
      <c r="C56" s="165" t="s">
        <v>429</v>
      </c>
      <c r="D56" s="201"/>
      <c r="E56" s="201"/>
      <c r="F56" s="201"/>
      <c r="G56" s="201"/>
      <c r="H56" s="201"/>
      <c r="I56" s="201"/>
      <c r="J56" s="201"/>
      <c r="K56" s="201"/>
      <c r="L56" s="201"/>
      <c r="M56" s="201"/>
      <c r="N56" s="183"/>
      <c r="O56" s="183"/>
      <c r="P56" s="183"/>
      <c r="Q56" s="196" t="s">
        <v>271</v>
      </c>
      <c r="R56" s="222" t="s">
        <v>222</v>
      </c>
      <c r="S56" s="238"/>
      <c r="T56" s="238"/>
      <c r="U56" s="238"/>
    </row>
    <row r="57" spans="1:21" s="37" customFormat="1" ht="136.5" customHeight="1" thickBot="1" x14ac:dyDescent="0.25">
      <c r="A57" s="395"/>
      <c r="B57" s="177" t="s">
        <v>489</v>
      </c>
      <c r="C57" s="177" t="s">
        <v>397</v>
      </c>
      <c r="D57" s="169"/>
      <c r="E57" s="169"/>
      <c r="F57" s="169"/>
      <c r="G57" s="169"/>
      <c r="H57" s="169"/>
      <c r="I57" s="169"/>
      <c r="J57" s="169"/>
      <c r="K57" s="169"/>
      <c r="L57" s="169"/>
      <c r="M57" s="169"/>
      <c r="N57" s="183"/>
      <c r="O57" s="183"/>
      <c r="P57" s="183"/>
      <c r="Q57" s="158" t="s">
        <v>272</v>
      </c>
      <c r="R57" s="222" t="s">
        <v>222</v>
      </c>
      <c r="S57" s="238"/>
      <c r="T57" s="238"/>
      <c r="U57" s="238"/>
    </row>
    <row r="58" spans="1:21" s="37" customFormat="1" ht="110.25" customHeight="1" x14ac:dyDescent="0.2">
      <c r="A58" s="202" t="s">
        <v>224</v>
      </c>
      <c r="B58" s="158" t="s">
        <v>296</v>
      </c>
      <c r="C58" s="158" t="s">
        <v>273</v>
      </c>
      <c r="D58" s="201"/>
      <c r="E58" s="201"/>
      <c r="F58" s="201"/>
      <c r="G58" s="201"/>
      <c r="H58" s="201"/>
      <c r="I58" s="201"/>
      <c r="J58" s="201"/>
      <c r="K58" s="201"/>
      <c r="L58" s="201"/>
      <c r="M58" s="201"/>
      <c r="N58" s="183"/>
      <c r="O58" s="183"/>
      <c r="P58" s="183"/>
      <c r="Q58" s="165" t="s">
        <v>274</v>
      </c>
      <c r="R58" s="222" t="s">
        <v>222</v>
      </c>
      <c r="S58" s="238"/>
      <c r="T58" s="238"/>
      <c r="U58" s="238"/>
    </row>
    <row r="59" spans="1:21" s="37" customFormat="1" ht="46.5" customHeight="1" x14ac:dyDescent="0.2">
      <c r="A59" s="396" t="s">
        <v>225</v>
      </c>
      <c r="B59" s="397"/>
      <c r="C59" s="397"/>
      <c r="D59" s="397"/>
      <c r="E59" s="397"/>
      <c r="F59" s="397"/>
      <c r="G59" s="397"/>
      <c r="H59" s="397"/>
      <c r="I59" s="397"/>
      <c r="J59" s="397"/>
      <c r="K59" s="397"/>
      <c r="L59" s="397"/>
      <c r="M59" s="397"/>
      <c r="N59" s="397"/>
      <c r="O59" s="397"/>
      <c r="P59" s="397"/>
      <c r="Q59" s="397"/>
      <c r="R59" s="397"/>
      <c r="S59" s="397"/>
      <c r="T59" s="397"/>
      <c r="U59" s="397"/>
    </row>
    <row r="60" spans="1:21" s="37" customFormat="1" ht="111.75" customHeight="1" x14ac:dyDescent="0.2">
      <c r="A60" s="384" t="s">
        <v>377</v>
      </c>
      <c r="B60" s="158" t="s">
        <v>368</v>
      </c>
      <c r="C60" s="165" t="s">
        <v>369</v>
      </c>
      <c r="D60" s="174"/>
      <c r="E60" s="174"/>
      <c r="F60" s="174"/>
      <c r="G60" s="174"/>
      <c r="H60" s="174"/>
      <c r="I60" s="174"/>
      <c r="J60" s="174"/>
      <c r="K60" s="174"/>
      <c r="L60" s="174"/>
      <c r="M60" s="174"/>
      <c r="N60" s="176"/>
      <c r="O60" s="176"/>
      <c r="P60" s="176"/>
      <c r="Q60" s="178" t="s">
        <v>490</v>
      </c>
      <c r="R60" s="223" t="s">
        <v>230</v>
      </c>
      <c r="S60" s="238"/>
      <c r="T60" s="238"/>
      <c r="U60" s="238"/>
    </row>
    <row r="61" spans="1:21" s="37" customFormat="1" ht="103.5" customHeight="1" x14ac:dyDescent="0.2">
      <c r="A61" s="385"/>
      <c r="B61" s="158" t="s">
        <v>371</v>
      </c>
      <c r="C61" s="165" t="s">
        <v>433</v>
      </c>
      <c r="D61" s="174"/>
      <c r="E61" s="174"/>
      <c r="F61" s="174"/>
      <c r="G61" s="174"/>
      <c r="H61" s="174"/>
      <c r="I61" s="174"/>
      <c r="J61" s="174"/>
      <c r="K61" s="174"/>
      <c r="L61" s="174"/>
      <c r="M61" s="174"/>
      <c r="N61" s="176"/>
      <c r="O61" s="176"/>
      <c r="P61" s="176"/>
      <c r="Q61" s="178" t="s">
        <v>275</v>
      </c>
      <c r="R61" s="223" t="s">
        <v>230</v>
      </c>
      <c r="S61" s="238"/>
      <c r="T61" s="238"/>
      <c r="U61" s="238"/>
    </row>
    <row r="62" spans="1:21" s="37" customFormat="1" ht="63.75" customHeight="1" x14ac:dyDescent="0.2">
      <c r="A62" s="385"/>
      <c r="B62" s="203" t="s">
        <v>370</v>
      </c>
      <c r="C62" s="204" t="s">
        <v>398</v>
      </c>
      <c r="D62" s="205"/>
      <c r="E62" s="205"/>
      <c r="F62" s="205"/>
      <c r="G62" s="205"/>
      <c r="H62" s="205"/>
      <c r="I62" s="205"/>
      <c r="J62" s="205"/>
      <c r="K62" s="205"/>
      <c r="L62" s="205"/>
      <c r="M62" s="205"/>
      <c r="N62" s="176"/>
      <c r="O62" s="176"/>
      <c r="P62" s="176"/>
      <c r="Q62" s="178" t="s">
        <v>179</v>
      </c>
      <c r="R62" s="223" t="s">
        <v>230</v>
      </c>
      <c r="S62" s="238"/>
      <c r="T62" s="238"/>
      <c r="U62" s="238"/>
    </row>
    <row r="63" spans="1:21" s="37" customFormat="1" ht="81.75" customHeight="1" x14ac:dyDescent="0.2">
      <c r="A63" s="385"/>
      <c r="B63" s="158" t="s">
        <v>400</v>
      </c>
      <c r="C63" s="165" t="s">
        <v>399</v>
      </c>
      <c r="D63" s="174"/>
      <c r="E63" s="174"/>
      <c r="F63" s="174"/>
      <c r="G63" s="174"/>
      <c r="H63" s="174"/>
      <c r="I63" s="174"/>
      <c r="J63" s="174"/>
      <c r="K63" s="174"/>
      <c r="L63" s="174"/>
      <c r="M63" s="174"/>
      <c r="N63" s="176"/>
      <c r="O63" s="176"/>
      <c r="P63" s="176"/>
      <c r="Q63" s="178" t="s">
        <v>231</v>
      </c>
      <c r="R63" s="223" t="s">
        <v>230</v>
      </c>
      <c r="S63" s="238"/>
      <c r="T63" s="238"/>
      <c r="U63" s="238"/>
    </row>
    <row r="64" spans="1:21" s="37" customFormat="1" ht="108.75" customHeight="1" x14ac:dyDescent="0.2">
      <c r="A64" s="385"/>
      <c r="B64" s="185" t="s">
        <v>286</v>
      </c>
      <c r="C64" s="206" t="s">
        <v>434</v>
      </c>
      <c r="D64" s="196"/>
      <c r="E64" s="196"/>
      <c r="F64" s="196"/>
      <c r="G64" s="196"/>
      <c r="H64" s="196"/>
      <c r="I64" s="196"/>
      <c r="J64" s="196"/>
      <c r="K64" s="196"/>
      <c r="L64" s="196"/>
      <c r="M64" s="196"/>
      <c r="N64" s="197"/>
      <c r="O64" s="197"/>
      <c r="P64" s="197"/>
      <c r="Q64" s="207" t="s">
        <v>232</v>
      </c>
      <c r="R64" s="223" t="s">
        <v>230</v>
      </c>
      <c r="S64" s="238"/>
      <c r="T64" s="238"/>
      <c r="U64" s="238"/>
    </row>
    <row r="65" spans="1:21" s="37" customFormat="1" ht="99" customHeight="1" x14ac:dyDescent="0.2">
      <c r="A65" s="385"/>
      <c r="B65" s="158" t="s">
        <v>447</v>
      </c>
      <c r="C65" s="158" t="s">
        <v>435</v>
      </c>
      <c r="D65" s="159"/>
      <c r="E65" s="159"/>
      <c r="F65" s="159"/>
      <c r="G65" s="159"/>
      <c r="H65" s="159"/>
      <c r="I65" s="159"/>
      <c r="J65" s="159"/>
      <c r="K65" s="159"/>
      <c r="L65" s="159"/>
      <c r="M65" s="159"/>
      <c r="N65" s="160"/>
      <c r="O65" s="160"/>
      <c r="P65" s="160"/>
      <c r="Q65" s="167" t="s">
        <v>185</v>
      </c>
      <c r="R65" s="223" t="s">
        <v>230</v>
      </c>
      <c r="S65" s="238"/>
      <c r="T65" s="238"/>
      <c r="U65" s="238"/>
    </row>
    <row r="66" spans="1:21" s="37" customFormat="1" ht="99" customHeight="1" x14ac:dyDescent="0.2">
      <c r="A66" s="385"/>
      <c r="B66" s="158" t="s">
        <v>448</v>
      </c>
      <c r="C66" s="158" t="s">
        <v>491</v>
      </c>
      <c r="D66" s="169"/>
      <c r="E66" s="169"/>
      <c r="F66" s="169"/>
      <c r="G66" s="169"/>
      <c r="H66" s="169"/>
      <c r="I66" s="169"/>
      <c r="J66" s="169"/>
      <c r="K66" s="169"/>
      <c r="L66" s="169"/>
      <c r="M66" s="169"/>
      <c r="N66" s="160"/>
      <c r="O66" s="160"/>
      <c r="P66" s="160"/>
      <c r="Q66" s="158" t="s">
        <v>276</v>
      </c>
      <c r="R66" s="223" t="s">
        <v>230</v>
      </c>
      <c r="S66" s="238"/>
      <c r="T66" s="238"/>
      <c r="U66" s="238"/>
    </row>
    <row r="67" spans="1:21" s="37" customFormat="1" ht="103.5" customHeight="1" x14ac:dyDescent="0.2">
      <c r="A67" s="386"/>
      <c r="B67" s="158" t="s">
        <v>492</v>
      </c>
      <c r="C67" s="158" t="s">
        <v>180</v>
      </c>
      <c r="D67" s="169"/>
      <c r="E67" s="169"/>
      <c r="F67" s="169"/>
      <c r="G67" s="169"/>
      <c r="H67" s="169"/>
      <c r="I67" s="169"/>
      <c r="J67" s="169"/>
      <c r="K67" s="169"/>
      <c r="L67" s="169"/>
      <c r="M67" s="169"/>
      <c r="N67" s="160"/>
      <c r="O67" s="160"/>
      <c r="P67" s="160"/>
      <c r="Q67" s="158" t="s">
        <v>493</v>
      </c>
      <c r="R67" s="223" t="s">
        <v>230</v>
      </c>
      <c r="S67" s="238"/>
      <c r="T67" s="238"/>
      <c r="U67" s="238"/>
    </row>
    <row r="68" spans="1:21" s="37" customFormat="1" ht="97.5" customHeight="1" x14ac:dyDescent="0.2">
      <c r="A68" s="384" t="s">
        <v>233</v>
      </c>
      <c r="B68" s="208" t="s">
        <v>494</v>
      </c>
      <c r="C68" s="208" t="s">
        <v>415</v>
      </c>
      <c r="D68" s="209"/>
      <c r="E68" s="209"/>
      <c r="F68" s="209"/>
      <c r="G68" s="209"/>
      <c r="H68" s="209"/>
      <c r="I68" s="209"/>
      <c r="J68" s="209"/>
      <c r="K68" s="209"/>
      <c r="L68" s="209"/>
      <c r="M68" s="209"/>
      <c r="N68" s="210"/>
      <c r="O68" s="210"/>
      <c r="P68" s="210"/>
      <c r="Q68" s="208" t="s">
        <v>234</v>
      </c>
      <c r="R68" s="224" t="s">
        <v>236</v>
      </c>
      <c r="S68" s="238"/>
      <c r="T68" s="238"/>
      <c r="U68" s="238"/>
    </row>
    <row r="69" spans="1:21" s="37" customFormat="1" ht="97.5" customHeight="1" x14ac:dyDescent="0.2">
      <c r="A69" s="385"/>
      <c r="B69" s="208" t="s">
        <v>449</v>
      </c>
      <c r="C69" s="208" t="s">
        <v>414</v>
      </c>
      <c r="D69" s="209"/>
      <c r="E69" s="209"/>
      <c r="F69" s="209"/>
      <c r="G69" s="209"/>
      <c r="H69" s="209"/>
      <c r="I69" s="209"/>
      <c r="J69" s="209"/>
      <c r="K69" s="209"/>
      <c r="L69" s="209"/>
      <c r="M69" s="209"/>
      <c r="N69" s="210"/>
      <c r="O69" s="210"/>
      <c r="P69" s="210"/>
      <c r="Q69" s="211" t="s">
        <v>178</v>
      </c>
      <c r="R69" s="224" t="s">
        <v>236</v>
      </c>
      <c r="S69" s="238"/>
      <c r="T69" s="238"/>
      <c r="U69" s="238"/>
    </row>
    <row r="70" spans="1:21" s="37" customFormat="1" ht="81" customHeight="1" x14ac:dyDescent="0.2">
      <c r="A70" s="385"/>
      <c r="B70" s="158" t="s">
        <v>235</v>
      </c>
      <c r="C70" s="158" t="s">
        <v>413</v>
      </c>
      <c r="D70" s="159"/>
      <c r="E70" s="159"/>
      <c r="F70" s="159"/>
      <c r="G70" s="159"/>
      <c r="H70" s="159"/>
      <c r="I70" s="159"/>
      <c r="J70" s="159"/>
      <c r="K70" s="159"/>
      <c r="L70" s="159"/>
      <c r="M70" s="159"/>
      <c r="N70" s="160"/>
      <c r="O70" s="160"/>
      <c r="P70" s="160"/>
      <c r="Q70" s="167" t="s">
        <v>277</v>
      </c>
      <c r="R70" s="224" t="s">
        <v>236</v>
      </c>
      <c r="S70" s="238"/>
      <c r="T70" s="238"/>
      <c r="U70" s="238"/>
    </row>
    <row r="71" spans="1:21" s="37" customFormat="1" ht="71.25" customHeight="1" x14ac:dyDescent="0.2">
      <c r="A71" s="385"/>
      <c r="B71" s="212" t="s">
        <v>278</v>
      </c>
      <c r="C71" s="213" t="s">
        <v>412</v>
      </c>
      <c r="D71" s="214"/>
      <c r="E71" s="214"/>
      <c r="F71" s="214"/>
      <c r="G71" s="214"/>
      <c r="H71" s="214"/>
      <c r="I71" s="214"/>
      <c r="J71" s="214"/>
      <c r="K71" s="214"/>
      <c r="L71" s="214"/>
      <c r="M71" s="214"/>
      <c r="N71" s="215"/>
      <c r="O71" s="215"/>
      <c r="P71" s="215"/>
      <c r="Q71" s="216" t="s">
        <v>237</v>
      </c>
      <c r="R71" s="224" t="s">
        <v>236</v>
      </c>
      <c r="S71" s="238"/>
      <c r="T71" s="238"/>
      <c r="U71" s="238"/>
    </row>
    <row r="72" spans="1:21" s="37" customFormat="1" ht="49.5" customHeight="1" x14ac:dyDescent="0.2">
      <c r="A72" s="398" t="s">
        <v>279</v>
      </c>
      <c r="B72" s="399"/>
      <c r="C72" s="399"/>
      <c r="D72" s="399"/>
      <c r="E72" s="399"/>
      <c r="F72" s="399"/>
      <c r="G72" s="399"/>
      <c r="H72" s="399"/>
      <c r="I72" s="399"/>
      <c r="J72" s="399"/>
      <c r="K72" s="399"/>
      <c r="L72" s="399"/>
      <c r="M72" s="399"/>
      <c r="N72" s="399"/>
      <c r="O72" s="399"/>
      <c r="P72" s="399"/>
      <c r="Q72" s="399"/>
      <c r="R72" s="399"/>
      <c r="S72" s="399"/>
      <c r="T72" s="399"/>
      <c r="U72" s="399"/>
    </row>
    <row r="73" spans="1:21" s="37" customFormat="1" ht="64.5" customHeight="1" x14ac:dyDescent="0.3">
      <c r="A73" s="391" t="s">
        <v>280</v>
      </c>
      <c r="B73" s="217" t="s">
        <v>401</v>
      </c>
      <c r="C73" s="217" t="s">
        <v>436</v>
      </c>
      <c r="D73" s="218"/>
      <c r="E73" s="218"/>
      <c r="F73" s="218"/>
      <c r="G73" s="218"/>
      <c r="H73" s="218"/>
      <c r="I73" s="218"/>
      <c r="J73" s="218"/>
      <c r="K73" s="218"/>
      <c r="L73" s="218"/>
      <c r="M73" s="218"/>
      <c r="N73" s="218"/>
      <c r="O73" s="218"/>
      <c r="P73" s="218"/>
      <c r="Q73" s="217" t="s">
        <v>404</v>
      </c>
      <c r="R73" s="225" t="s">
        <v>238</v>
      </c>
      <c r="S73" s="238"/>
      <c r="T73" s="238"/>
      <c r="U73" s="238"/>
    </row>
    <row r="74" spans="1:21" s="37" customFormat="1" ht="34.5" customHeight="1" x14ac:dyDescent="0.3">
      <c r="A74" s="392"/>
      <c r="B74" s="217" t="s">
        <v>402</v>
      </c>
      <c r="C74" s="217" t="s">
        <v>437</v>
      </c>
      <c r="D74" s="218"/>
      <c r="E74" s="218"/>
      <c r="F74" s="218"/>
      <c r="G74" s="218"/>
      <c r="H74" s="218"/>
      <c r="I74" s="218"/>
      <c r="J74" s="218"/>
      <c r="K74" s="218"/>
      <c r="L74" s="218"/>
      <c r="M74" s="218"/>
      <c r="N74" s="218"/>
      <c r="O74" s="218"/>
      <c r="P74" s="218"/>
      <c r="Q74" s="217" t="s">
        <v>403</v>
      </c>
      <c r="R74" s="225"/>
      <c r="S74" s="238"/>
      <c r="T74" s="238"/>
      <c r="U74" s="238"/>
    </row>
    <row r="75" spans="1:21" s="37" customFormat="1" ht="75.75" customHeight="1" x14ac:dyDescent="0.3">
      <c r="A75" s="392"/>
      <c r="B75" s="184" t="s">
        <v>239</v>
      </c>
      <c r="C75" s="184" t="s">
        <v>411</v>
      </c>
      <c r="D75" s="218"/>
      <c r="E75" s="218"/>
      <c r="F75" s="218"/>
      <c r="G75" s="218"/>
      <c r="H75" s="218"/>
      <c r="I75" s="218"/>
      <c r="J75" s="218"/>
      <c r="K75" s="218"/>
      <c r="L75" s="218"/>
      <c r="M75" s="218"/>
      <c r="N75" s="218"/>
      <c r="O75" s="218"/>
      <c r="P75" s="218"/>
      <c r="Q75" s="217" t="s">
        <v>240</v>
      </c>
      <c r="R75" s="225" t="s">
        <v>238</v>
      </c>
      <c r="S75" s="238"/>
      <c r="T75" s="238"/>
      <c r="U75" s="238"/>
    </row>
    <row r="76" spans="1:21" s="37" customFormat="1" ht="53.25" customHeight="1" x14ac:dyDescent="0.3">
      <c r="A76" s="400"/>
      <c r="B76" s="158" t="s">
        <v>287</v>
      </c>
      <c r="C76" s="158" t="s">
        <v>242</v>
      </c>
      <c r="D76" s="159"/>
      <c r="E76" s="159"/>
      <c r="F76" s="159"/>
      <c r="G76" s="159"/>
      <c r="H76" s="159"/>
      <c r="I76" s="159"/>
      <c r="J76" s="159"/>
      <c r="K76" s="159"/>
      <c r="L76" s="159"/>
      <c r="M76" s="159"/>
      <c r="N76" s="160"/>
      <c r="O76" s="160"/>
      <c r="P76" s="160"/>
      <c r="Q76" s="219" t="s">
        <v>243</v>
      </c>
      <c r="R76" s="225" t="s">
        <v>238</v>
      </c>
      <c r="S76" s="238"/>
      <c r="T76" s="238"/>
      <c r="U76" s="238"/>
    </row>
    <row r="77" spans="1:21" s="37" customFormat="1" ht="78.75" customHeight="1" x14ac:dyDescent="0.3">
      <c r="A77" s="391" t="s">
        <v>281</v>
      </c>
      <c r="B77" s="158" t="s">
        <v>182</v>
      </c>
      <c r="C77" s="158" t="s">
        <v>410</v>
      </c>
      <c r="D77" s="159"/>
      <c r="E77" s="159"/>
      <c r="F77" s="159"/>
      <c r="G77" s="159"/>
      <c r="H77" s="159"/>
      <c r="I77" s="159"/>
      <c r="J77" s="159"/>
      <c r="K77" s="159"/>
      <c r="L77" s="159"/>
      <c r="M77" s="159"/>
      <c r="N77" s="160"/>
      <c r="O77" s="160"/>
      <c r="P77" s="160"/>
      <c r="Q77" s="167" t="s">
        <v>183</v>
      </c>
      <c r="R77" s="225" t="s">
        <v>238</v>
      </c>
      <c r="S77" s="238"/>
      <c r="T77" s="238"/>
      <c r="U77" s="238"/>
    </row>
    <row r="78" spans="1:21" s="37" customFormat="1" ht="94.5" customHeight="1" x14ac:dyDescent="0.3">
      <c r="A78" s="392"/>
      <c r="B78" s="158" t="s">
        <v>241</v>
      </c>
      <c r="C78" s="158" t="s">
        <v>407</v>
      </c>
      <c r="D78" s="159"/>
      <c r="E78" s="159"/>
      <c r="F78" s="159"/>
      <c r="G78" s="159"/>
      <c r="H78" s="159"/>
      <c r="I78" s="159"/>
      <c r="J78" s="159"/>
      <c r="K78" s="159"/>
      <c r="L78" s="159"/>
      <c r="M78" s="159"/>
      <c r="N78" s="160"/>
      <c r="O78" s="160"/>
      <c r="P78" s="160"/>
      <c r="Q78" s="167" t="s">
        <v>495</v>
      </c>
      <c r="R78" s="225" t="s">
        <v>238</v>
      </c>
      <c r="S78" s="238"/>
      <c r="T78" s="238"/>
      <c r="U78" s="238"/>
    </row>
    <row r="79" spans="1:21" s="37" customFormat="1" ht="86.25" customHeight="1" x14ac:dyDescent="0.3">
      <c r="A79" s="392"/>
      <c r="B79" s="158" t="s">
        <v>405</v>
      </c>
      <c r="C79" s="158" t="s">
        <v>438</v>
      </c>
      <c r="D79" s="159"/>
      <c r="E79" s="159"/>
      <c r="F79" s="159"/>
      <c r="G79" s="159"/>
      <c r="H79" s="159"/>
      <c r="I79" s="159"/>
      <c r="J79" s="159"/>
      <c r="K79" s="159"/>
      <c r="L79" s="159"/>
      <c r="M79" s="159"/>
      <c r="N79" s="160"/>
      <c r="O79" s="160"/>
      <c r="P79" s="160"/>
      <c r="Q79" s="167" t="s">
        <v>496</v>
      </c>
      <c r="R79" s="225" t="s">
        <v>238</v>
      </c>
      <c r="S79" s="238"/>
      <c r="T79" s="238"/>
      <c r="U79" s="238"/>
    </row>
    <row r="80" spans="1:21" s="37" customFormat="1" ht="86.25" customHeight="1" x14ac:dyDescent="0.3">
      <c r="A80" s="392"/>
      <c r="B80" s="158" t="s">
        <v>406</v>
      </c>
      <c r="C80" s="158" t="s">
        <v>408</v>
      </c>
      <c r="D80" s="159"/>
      <c r="E80" s="159"/>
      <c r="F80" s="159"/>
      <c r="G80" s="159"/>
      <c r="H80" s="159"/>
      <c r="I80" s="159"/>
      <c r="J80" s="159"/>
      <c r="K80" s="159"/>
      <c r="L80" s="159"/>
      <c r="M80" s="159"/>
      <c r="N80" s="160"/>
      <c r="O80" s="160"/>
      <c r="P80" s="160"/>
      <c r="Q80" s="167" t="s">
        <v>496</v>
      </c>
      <c r="R80" s="225" t="s">
        <v>238</v>
      </c>
      <c r="S80" s="238"/>
      <c r="T80" s="238"/>
      <c r="U80" s="238"/>
    </row>
    <row r="81" spans="1:106" s="37" customFormat="1" ht="115.5" customHeight="1" x14ac:dyDescent="0.3">
      <c r="A81" s="392"/>
      <c r="B81" s="158" t="s">
        <v>361</v>
      </c>
      <c r="C81" s="158" t="s">
        <v>362</v>
      </c>
      <c r="D81" s="159"/>
      <c r="E81" s="159"/>
      <c r="F81" s="159"/>
      <c r="G81" s="159"/>
      <c r="H81" s="159"/>
      <c r="I81" s="159"/>
      <c r="J81" s="159"/>
      <c r="K81" s="159"/>
      <c r="L81" s="159"/>
      <c r="M81" s="159"/>
      <c r="N81" s="160"/>
      <c r="O81" s="160"/>
      <c r="P81" s="160"/>
      <c r="Q81" s="219" t="s">
        <v>497</v>
      </c>
      <c r="R81" s="225" t="s">
        <v>238</v>
      </c>
      <c r="S81" s="238"/>
      <c r="T81" s="238"/>
      <c r="U81" s="238"/>
    </row>
    <row r="82" spans="1:106" ht="93.75" customHeight="1" x14ac:dyDescent="0.3">
      <c r="A82" s="392"/>
      <c r="B82" s="158" t="s">
        <v>360</v>
      </c>
      <c r="C82" s="165" t="s">
        <v>409</v>
      </c>
      <c r="D82" s="159"/>
      <c r="E82" s="159"/>
      <c r="F82" s="159"/>
      <c r="G82" s="159"/>
      <c r="H82" s="159"/>
      <c r="I82" s="159"/>
      <c r="J82" s="159"/>
      <c r="K82" s="159"/>
      <c r="L82" s="159"/>
      <c r="M82" s="159"/>
      <c r="N82" s="160"/>
      <c r="O82" s="160"/>
      <c r="P82" s="160"/>
      <c r="Q82" s="167" t="s">
        <v>244</v>
      </c>
      <c r="R82" s="225" t="s">
        <v>238</v>
      </c>
      <c r="S82" s="237"/>
      <c r="T82" s="237"/>
      <c r="U82" s="237"/>
    </row>
    <row r="83" spans="1:106" ht="99.75" customHeight="1" thickBot="1" x14ac:dyDescent="0.35">
      <c r="A83" s="392"/>
      <c r="B83" s="185" t="s">
        <v>498</v>
      </c>
      <c r="C83" s="185" t="s">
        <v>376</v>
      </c>
      <c r="D83" s="220"/>
      <c r="E83" s="220"/>
      <c r="F83" s="220"/>
      <c r="G83" s="220"/>
      <c r="H83" s="220"/>
      <c r="I83" s="220"/>
      <c r="J83" s="220"/>
      <c r="K83" s="220"/>
      <c r="L83" s="220"/>
      <c r="M83" s="220"/>
      <c r="N83" s="221"/>
      <c r="O83" s="221"/>
      <c r="P83" s="221"/>
      <c r="Q83" s="158" t="s">
        <v>181</v>
      </c>
      <c r="R83" s="225" t="s">
        <v>359</v>
      </c>
      <c r="S83" s="237"/>
      <c r="T83" s="237"/>
      <c r="U83" s="237"/>
    </row>
    <row r="84" spans="1:106" s="131" customFormat="1" ht="45.75" customHeight="1" thickBot="1" x14ac:dyDescent="0.25">
      <c r="A84" s="388" t="s">
        <v>184</v>
      </c>
      <c r="B84" s="389"/>
      <c r="C84" s="389"/>
      <c r="D84" s="389"/>
      <c r="E84" s="389"/>
      <c r="F84" s="389"/>
      <c r="G84" s="389"/>
      <c r="H84" s="389"/>
      <c r="I84" s="389"/>
      <c r="J84" s="389"/>
      <c r="K84" s="389"/>
      <c r="L84" s="389"/>
      <c r="M84" s="389"/>
      <c r="N84" s="389"/>
      <c r="O84" s="389"/>
      <c r="P84" s="390"/>
      <c r="Q84" s="393"/>
      <c r="R84" s="393"/>
      <c r="S84" s="143"/>
      <c r="T84" s="143"/>
      <c r="U84" s="143"/>
      <c r="V84" s="143"/>
      <c r="W84" s="143"/>
      <c r="X84" s="143"/>
      <c r="Y84" s="143"/>
      <c r="Z84" s="143"/>
      <c r="AA84" s="143"/>
      <c r="AB84" s="143"/>
      <c r="AC84" s="143"/>
      <c r="AD84" s="143"/>
      <c r="AE84" s="143"/>
      <c r="AF84" s="143"/>
      <c r="AG84" s="143"/>
      <c r="AH84" s="143"/>
      <c r="AI84" s="143"/>
      <c r="AJ84" s="143"/>
      <c r="AK84" s="143"/>
      <c r="AL84" s="143"/>
      <c r="AM84" s="143"/>
      <c r="AN84" s="143"/>
      <c r="AO84" s="143"/>
      <c r="AP84" s="143"/>
      <c r="AQ84" s="143"/>
      <c r="AR84" s="143"/>
      <c r="AS84" s="143"/>
      <c r="AT84" s="143"/>
      <c r="AU84" s="143"/>
      <c r="AV84" s="143"/>
      <c r="AW84" s="143"/>
      <c r="AX84" s="143"/>
      <c r="AY84" s="143"/>
      <c r="AZ84" s="143"/>
      <c r="BA84" s="143"/>
      <c r="BB84" s="143"/>
      <c r="BC84" s="143"/>
      <c r="BD84" s="143"/>
      <c r="BE84" s="143"/>
      <c r="BF84" s="143"/>
      <c r="BG84" s="143"/>
      <c r="BH84" s="143"/>
      <c r="BI84" s="143"/>
      <c r="BJ84" s="143"/>
      <c r="BK84" s="143"/>
      <c r="BL84" s="143"/>
      <c r="BM84" s="143"/>
      <c r="BN84" s="143"/>
      <c r="BO84" s="143"/>
      <c r="BP84" s="143"/>
      <c r="BQ84" s="143"/>
      <c r="BR84" s="143"/>
      <c r="BS84" s="143"/>
      <c r="BT84" s="143"/>
      <c r="BU84" s="143"/>
      <c r="BV84" s="143"/>
      <c r="BW84" s="143"/>
      <c r="BX84" s="143"/>
      <c r="BY84" s="143"/>
      <c r="BZ84" s="143"/>
      <c r="CA84" s="143"/>
      <c r="CB84" s="143"/>
      <c r="CC84" s="143"/>
      <c r="CD84" s="143"/>
      <c r="CE84" s="143"/>
      <c r="CF84" s="143"/>
      <c r="CG84" s="143"/>
      <c r="CH84" s="143"/>
      <c r="CI84" s="143"/>
      <c r="CJ84" s="143"/>
      <c r="CK84" s="143"/>
      <c r="CL84" s="143"/>
      <c r="CM84" s="143"/>
      <c r="CN84" s="143"/>
      <c r="CO84" s="143"/>
      <c r="CP84" s="143"/>
      <c r="CQ84" s="143"/>
      <c r="CR84" s="143"/>
      <c r="CS84" s="143"/>
      <c r="CT84" s="143"/>
      <c r="CU84" s="143"/>
      <c r="CV84" s="143"/>
      <c r="CW84" s="143"/>
      <c r="CX84" s="143"/>
      <c r="CY84" s="143"/>
      <c r="CZ84" s="143"/>
      <c r="DA84" s="143"/>
      <c r="DB84" s="143"/>
    </row>
    <row r="85" spans="1:106" ht="83.25" customHeight="1" x14ac:dyDescent="0.2">
      <c r="A85" s="147"/>
      <c r="B85" s="148"/>
      <c r="C85" s="148"/>
      <c r="D85" s="148"/>
      <c r="E85" s="148"/>
      <c r="F85" s="148"/>
      <c r="G85" s="148"/>
      <c r="H85" s="148"/>
      <c r="I85" s="148"/>
      <c r="J85" s="148"/>
      <c r="K85" s="148"/>
      <c r="L85" s="148"/>
      <c r="M85" s="148"/>
      <c r="N85" s="149"/>
      <c r="O85" s="149"/>
      <c r="P85" s="149"/>
      <c r="Q85" s="150"/>
      <c r="R85" s="150"/>
    </row>
    <row r="86" spans="1:106" s="116" customFormat="1" ht="37.5" customHeight="1" x14ac:dyDescent="0.35">
      <c r="B86" s="157" t="s">
        <v>282</v>
      </c>
      <c r="D86" s="136"/>
      <c r="E86" s="136"/>
      <c r="F86" s="136"/>
      <c r="G86" s="132" t="s">
        <v>499</v>
      </c>
      <c r="H86" s="136"/>
      <c r="I86" s="136"/>
      <c r="J86" s="136"/>
      <c r="K86" s="136"/>
      <c r="L86" s="136"/>
      <c r="M86" s="136"/>
      <c r="N86" s="226"/>
      <c r="O86" s="133"/>
      <c r="P86" s="134"/>
      <c r="Q86" s="226"/>
      <c r="R86" s="135"/>
    </row>
    <row r="87" spans="1:106" s="116" customFormat="1" ht="26.25" customHeight="1" x14ac:dyDescent="0.35">
      <c r="A87" s="383"/>
      <c r="B87" s="383"/>
      <c r="C87" s="137"/>
      <c r="D87" s="387"/>
      <c r="E87" s="387"/>
      <c r="F87" s="387"/>
      <c r="G87" s="387"/>
      <c r="H87" s="387"/>
      <c r="I87" s="387"/>
      <c r="J87" s="387"/>
      <c r="K87" s="387"/>
      <c r="L87" s="387"/>
      <c r="M87" s="387"/>
      <c r="N87" s="387"/>
      <c r="O87" s="387"/>
      <c r="P87" s="387"/>
      <c r="Q87" s="381"/>
      <c r="R87" s="381"/>
    </row>
    <row r="88" spans="1:106" ht="35.25" customHeight="1" x14ac:dyDescent="0.2">
      <c r="A88" s="151"/>
      <c r="B88" s="152"/>
      <c r="C88" s="152"/>
      <c r="D88" s="153"/>
      <c r="E88" s="153"/>
      <c r="F88" s="153"/>
      <c r="G88" s="153"/>
      <c r="H88" s="153"/>
      <c r="I88" s="153"/>
      <c r="J88" s="153"/>
      <c r="K88" s="153"/>
      <c r="L88" s="153"/>
      <c r="M88" s="153"/>
      <c r="N88" s="154"/>
      <c r="O88" s="154"/>
      <c r="P88" s="154"/>
      <c r="Q88" s="155"/>
      <c r="R88" s="156"/>
    </row>
    <row r="89" spans="1:106" ht="45.75" customHeight="1" x14ac:dyDescent="0.25">
      <c r="A89" s="138"/>
      <c r="B89" s="134" t="s">
        <v>283</v>
      </c>
      <c r="C89" s="143"/>
      <c r="D89" s="134" t="s">
        <v>284</v>
      </c>
      <c r="E89" s="144"/>
      <c r="F89" s="144"/>
      <c r="G89" s="144"/>
      <c r="H89" s="144"/>
      <c r="I89" s="144"/>
      <c r="J89" s="144"/>
      <c r="K89" s="144"/>
      <c r="L89" s="144"/>
      <c r="M89" s="144"/>
      <c r="N89" s="35"/>
      <c r="O89" s="145"/>
      <c r="P89" s="145"/>
      <c r="Q89" s="139"/>
      <c r="R89" s="140" t="s">
        <v>208</v>
      </c>
    </row>
    <row r="90" spans="1:106" ht="45.75" customHeight="1" x14ac:dyDescent="0.2">
      <c r="A90" s="141"/>
      <c r="B90" s="142"/>
      <c r="C90" s="143"/>
      <c r="D90" s="144"/>
      <c r="E90" s="144"/>
      <c r="F90" s="144"/>
      <c r="G90" s="144"/>
      <c r="H90" s="144"/>
      <c r="I90" s="144"/>
      <c r="J90" s="144"/>
      <c r="K90" s="144"/>
      <c r="L90" s="144"/>
      <c r="M90" s="144"/>
      <c r="N90" s="145"/>
      <c r="O90" s="145"/>
      <c r="P90" s="145"/>
      <c r="Q90" s="146"/>
      <c r="R90" s="140"/>
    </row>
    <row r="91" spans="1:106" ht="45.75" customHeight="1" x14ac:dyDescent="0.2">
      <c r="A91" s="141"/>
      <c r="Q91" s="146"/>
      <c r="R91" s="140"/>
    </row>
    <row r="92" spans="1:106" ht="45.75" customHeight="1" x14ac:dyDescent="0.2">
      <c r="A92" s="151"/>
      <c r="B92" s="152"/>
      <c r="C92" s="152"/>
      <c r="D92" s="153"/>
      <c r="E92" s="153"/>
      <c r="F92" s="153"/>
      <c r="G92" s="153"/>
      <c r="H92" s="153"/>
      <c r="I92" s="153"/>
      <c r="J92" s="153"/>
      <c r="K92" s="153"/>
      <c r="L92" s="153"/>
      <c r="M92" s="153"/>
      <c r="N92" s="154"/>
      <c r="O92" s="154"/>
      <c r="P92" s="154"/>
      <c r="Q92" s="155"/>
      <c r="R92" s="156"/>
    </row>
    <row r="93" spans="1:106" ht="45.75" customHeight="1" x14ac:dyDescent="0.2">
      <c r="A93" s="151"/>
      <c r="B93" s="152"/>
      <c r="C93" s="152"/>
      <c r="D93" s="153"/>
      <c r="E93" s="153"/>
      <c r="F93" s="153"/>
      <c r="G93" s="153"/>
      <c r="H93" s="153"/>
      <c r="I93" s="153"/>
      <c r="J93" s="153"/>
      <c r="K93" s="153"/>
      <c r="L93" s="153"/>
      <c r="M93" s="153"/>
      <c r="N93" s="154"/>
      <c r="O93" s="154"/>
      <c r="P93" s="154"/>
      <c r="Q93" s="155"/>
      <c r="R93" s="156"/>
    </row>
  </sheetData>
  <mergeCells count="58">
    <mergeCell ref="S15:S17"/>
    <mergeCell ref="U15:U17"/>
    <mergeCell ref="A18:U18"/>
    <mergeCell ref="A46:U46"/>
    <mergeCell ref="I16:L16"/>
    <mergeCell ref="M16:P16"/>
    <mergeCell ref="E15:P15"/>
    <mergeCell ref="T15:T17"/>
    <mergeCell ref="Q15:Q17"/>
    <mergeCell ref="R15:R17"/>
    <mergeCell ref="A20:A29"/>
    <mergeCell ref="A15:A17"/>
    <mergeCell ref="B15:B17"/>
    <mergeCell ref="A30:A34"/>
    <mergeCell ref="A39:A40"/>
    <mergeCell ref="A35:A38"/>
    <mergeCell ref="A8:R8"/>
    <mergeCell ref="A9:C9"/>
    <mergeCell ref="D9:R9"/>
    <mergeCell ref="C15:C17"/>
    <mergeCell ref="D15:D17"/>
    <mergeCell ref="A13:C13"/>
    <mergeCell ref="D13:R13"/>
    <mergeCell ref="A14:C14"/>
    <mergeCell ref="D14:R14"/>
    <mergeCell ref="A10:C10"/>
    <mergeCell ref="D10:R10"/>
    <mergeCell ref="A11:C11"/>
    <mergeCell ref="D11:R11"/>
    <mergeCell ref="A12:C12"/>
    <mergeCell ref="D12:R12"/>
    <mergeCell ref="E16:H16"/>
    <mergeCell ref="A4:B4"/>
    <mergeCell ref="C4:R4"/>
    <mergeCell ref="O5:R5"/>
    <mergeCell ref="A6:R6"/>
    <mergeCell ref="A7:R7"/>
    <mergeCell ref="A5:C5"/>
    <mergeCell ref="A1:R1"/>
    <mergeCell ref="A2:R2"/>
    <mergeCell ref="A3:C3"/>
    <mergeCell ref="D3:O3"/>
    <mergeCell ref="P3:R3"/>
    <mergeCell ref="B41:U41"/>
    <mergeCell ref="A41:A43"/>
    <mergeCell ref="Q87:R87"/>
    <mergeCell ref="A47:A52"/>
    <mergeCell ref="A87:B87"/>
    <mergeCell ref="A60:A67"/>
    <mergeCell ref="D87:P87"/>
    <mergeCell ref="A84:P84"/>
    <mergeCell ref="A77:A83"/>
    <mergeCell ref="Q84:R84"/>
    <mergeCell ref="A54:A57"/>
    <mergeCell ref="A68:A71"/>
    <mergeCell ref="A59:U59"/>
    <mergeCell ref="A72:U72"/>
    <mergeCell ref="A73:A76"/>
  </mergeCells>
  <pageMargins left="0.23622047244094491" right="0.23622047244094491" top="0.74803149606299213" bottom="0.74803149606299213" header="0.31496062992125984" footer="0.31496062992125984"/>
  <pageSetup paperSize="9" scale="50" orientation="landscape" verticalDpi="0" r:id="rId1"/>
  <headerFooter>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3"/>
  <sheetViews>
    <sheetView view="pageLayout" topLeftCell="A55" zoomScale="90" zoomScaleNormal="120" zoomScalePageLayoutView="90" workbookViewId="0">
      <selection activeCell="D63" sqref="D63"/>
    </sheetView>
  </sheetViews>
  <sheetFormatPr baseColWidth="10" defaultRowHeight="12.75" x14ac:dyDescent="0.2"/>
  <cols>
    <col min="1" max="1" width="4.140625" style="10" customWidth="1"/>
    <col min="2" max="2" width="19.85546875" style="2" customWidth="1"/>
    <col min="3" max="3" width="84.42578125" style="32" customWidth="1"/>
    <col min="4" max="4" width="21.42578125" style="90" customWidth="1"/>
    <col min="5" max="5" width="35" style="33" customWidth="1"/>
    <col min="6" max="16384" width="11.42578125" style="10"/>
  </cols>
  <sheetData>
    <row r="1" spans="1:5" x14ac:dyDescent="0.2">
      <c r="A1" s="1"/>
      <c r="C1" s="3"/>
      <c r="D1" s="70"/>
      <c r="E1" s="4"/>
    </row>
    <row r="2" spans="1:5" x14ac:dyDescent="0.2">
      <c r="A2" s="493" t="s">
        <v>0</v>
      </c>
      <c r="B2" s="493"/>
      <c r="C2" s="493"/>
      <c r="D2" s="493"/>
      <c r="E2" s="493"/>
    </row>
    <row r="3" spans="1:5" ht="15" x14ac:dyDescent="0.25">
      <c r="A3" s="494" t="s">
        <v>1</v>
      </c>
      <c r="B3" s="494"/>
      <c r="C3" s="494"/>
      <c r="D3" s="494"/>
      <c r="E3" s="494"/>
    </row>
    <row r="4" spans="1:5" x14ac:dyDescent="0.2">
      <c r="A4" s="495" t="s">
        <v>2</v>
      </c>
      <c r="B4" s="495"/>
      <c r="C4" s="495"/>
      <c r="D4" s="495"/>
      <c r="E4" s="495"/>
    </row>
    <row r="5" spans="1:5" x14ac:dyDescent="0.2">
      <c r="A5" s="44"/>
      <c r="B5" s="44"/>
      <c r="C5" s="44"/>
      <c r="D5" s="71"/>
      <c r="E5" s="44"/>
    </row>
    <row r="6" spans="1:5" ht="20.25" customHeight="1" x14ac:dyDescent="0.2">
      <c r="A6" s="496" t="s">
        <v>3</v>
      </c>
      <c r="B6" s="496"/>
      <c r="C6" s="496"/>
      <c r="D6" s="496"/>
      <c r="E6" s="496"/>
    </row>
    <row r="7" spans="1:5" ht="25.5" customHeight="1" thickBot="1" x14ac:dyDescent="0.25">
      <c r="A7" s="499" t="s">
        <v>4</v>
      </c>
      <c r="B7" s="499"/>
      <c r="C7" s="499"/>
      <c r="D7" s="499"/>
      <c r="E7" s="499"/>
    </row>
    <row r="8" spans="1:5" ht="26.25" customHeight="1" thickBot="1" x14ac:dyDescent="0.25">
      <c r="A8" s="65" t="s">
        <v>5</v>
      </c>
      <c r="B8" s="66" t="s">
        <v>6</v>
      </c>
      <c r="C8" s="66" t="s">
        <v>7</v>
      </c>
      <c r="D8" s="67" t="s">
        <v>8</v>
      </c>
      <c r="E8" s="68" t="s">
        <v>9</v>
      </c>
    </row>
    <row r="9" spans="1:5" ht="25.5" customHeight="1" thickBot="1" x14ac:dyDescent="0.25">
      <c r="A9" s="484" t="s">
        <v>10</v>
      </c>
      <c r="B9" s="485"/>
      <c r="C9" s="485"/>
      <c r="D9" s="485"/>
      <c r="E9" s="486"/>
    </row>
    <row r="10" spans="1:5" ht="23.25" customHeight="1" x14ac:dyDescent="0.2">
      <c r="A10" s="523">
        <v>1</v>
      </c>
      <c r="B10" s="472" t="s">
        <v>11</v>
      </c>
      <c r="C10" s="6" t="s">
        <v>12</v>
      </c>
      <c r="D10" s="72">
        <v>1000</v>
      </c>
      <c r="E10" s="475" t="s">
        <v>13</v>
      </c>
    </row>
    <row r="11" spans="1:5" ht="27" customHeight="1" x14ac:dyDescent="0.2">
      <c r="A11" s="524"/>
      <c r="B11" s="473"/>
      <c r="C11" s="7" t="s">
        <v>14</v>
      </c>
      <c r="D11" s="73">
        <v>1000</v>
      </c>
      <c r="E11" s="476"/>
    </row>
    <row r="12" spans="1:5" ht="21" customHeight="1" x14ac:dyDescent="0.2">
      <c r="A12" s="524"/>
      <c r="B12" s="473"/>
      <c r="C12" s="7" t="s">
        <v>15</v>
      </c>
      <c r="D12" s="73">
        <v>3000</v>
      </c>
      <c r="E12" s="476"/>
    </row>
    <row r="13" spans="1:5" ht="20.25" customHeight="1" thickBot="1" x14ac:dyDescent="0.25">
      <c r="A13" s="524"/>
      <c r="B13" s="474"/>
      <c r="C13" s="58" t="s">
        <v>16</v>
      </c>
      <c r="D13" s="74">
        <f>SUM(D10:D12)</f>
        <v>5000</v>
      </c>
      <c r="E13" s="47"/>
    </row>
    <row r="14" spans="1:5" ht="29.25" customHeight="1" x14ac:dyDescent="0.2">
      <c r="A14" s="524"/>
      <c r="B14" s="477" t="s">
        <v>17</v>
      </c>
      <c r="C14" s="59" t="s">
        <v>18</v>
      </c>
      <c r="D14" s="75">
        <v>200000</v>
      </c>
      <c r="E14" s="480" t="s">
        <v>209</v>
      </c>
    </row>
    <row r="15" spans="1:5" ht="24.75" customHeight="1" x14ac:dyDescent="0.2">
      <c r="A15" s="524"/>
      <c r="B15" s="478"/>
      <c r="C15" s="8" t="s">
        <v>19</v>
      </c>
      <c r="D15" s="76">
        <v>1344</v>
      </c>
      <c r="E15" s="480"/>
    </row>
    <row r="16" spans="1:5" ht="21.75" customHeight="1" x14ac:dyDescent="0.2">
      <c r="A16" s="524"/>
      <c r="B16" s="478"/>
      <c r="C16" s="7" t="s">
        <v>20</v>
      </c>
      <c r="D16" s="76">
        <v>3000</v>
      </c>
      <c r="E16" s="480"/>
    </row>
    <row r="17" spans="1:5" ht="20.25" customHeight="1" x14ac:dyDescent="0.2">
      <c r="A17" s="524"/>
      <c r="B17" s="478"/>
      <c r="C17" s="9" t="s">
        <v>21</v>
      </c>
      <c r="D17" s="77">
        <f>SUM(D14:D16)</f>
        <v>204344</v>
      </c>
      <c r="E17" s="48"/>
    </row>
    <row r="18" spans="1:5" ht="41.25" customHeight="1" x14ac:dyDescent="0.2">
      <c r="A18" s="524"/>
      <c r="B18" s="478"/>
      <c r="C18" s="7" t="s">
        <v>22</v>
      </c>
      <c r="D18" s="76">
        <v>234615.47</v>
      </c>
      <c r="E18" s="49" t="s">
        <v>204</v>
      </c>
    </row>
    <row r="19" spans="1:5" ht="30.75" customHeight="1" x14ac:dyDescent="0.2">
      <c r="A19" s="524"/>
      <c r="B19" s="478"/>
      <c r="C19" s="9" t="s">
        <v>190</v>
      </c>
      <c r="D19" s="78">
        <f>SUM(D18)</f>
        <v>234615.47</v>
      </c>
      <c r="E19" s="49" t="s">
        <v>204</v>
      </c>
    </row>
    <row r="20" spans="1:5" ht="30" customHeight="1" x14ac:dyDescent="0.2">
      <c r="A20" s="524"/>
      <c r="B20" s="478"/>
      <c r="C20" s="7" t="s">
        <v>144</v>
      </c>
      <c r="D20" s="79">
        <f>400000-D18</f>
        <v>165384.53</v>
      </c>
      <c r="E20" s="49" t="s">
        <v>204</v>
      </c>
    </row>
    <row r="21" spans="1:5" ht="153.75" customHeight="1" x14ac:dyDescent="0.2">
      <c r="A21" s="524"/>
      <c r="B21" s="478"/>
      <c r="C21" s="7" t="s">
        <v>191</v>
      </c>
      <c r="D21" s="79">
        <v>80000</v>
      </c>
      <c r="E21" s="50" t="s">
        <v>204</v>
      </c>
    </row>
    <row r="22" spans="1:5" ht="39.75" customHeight="1" x14ac:dyDescent="0.2">
      <c r="A22" s="524"/>
      <c r="B22" s="478"/>
      <c r="C22" s="7" t="s">
        <v>23</v>
      </c>
      <c r="D22" s="73">
        <v>223087.49</v>
      </c>
      <c r="E22" s="50" t="s">
        <v>204</v>
      </c>
    </row>
    <row r="23" spans="1:5" ht="43.5" customHeight="1" x14ac:dyDescent="0.2">
      <c r="A23" s="524"/>
      <c r="B23" s="478"/>
      <c r="C23" s="7" t="s">
        <v>24</v>
      </c>
      <c r="D23" s="73">
        <v>16240</v>
      </c>
      <c r="E23" s="50" t="s">
        <v>204</v>
      </c>
    </row>
    <row r="24" spans="1:5" ht="39" customHeight="1" x14ac:dyDescent="0.2">
      <c r="A24" s="524"/>
      <c r="B24" s="478"/>
      <c r="C24" s="7" t="s">
        <v>25</v>
      </c>
      <c r="D24" s="73">
        <f>205777.88-1319.59</f>
        <v>204458.29</v>
      </c>
      <c r="E24" s="50" t="s">
        <v>204</v>
      </c>
    </row>
    <row r="25" spans="1:5" ht="32.25" customHeight="1" x14ac:dyDescent="0.2">
      <c r="A25" s="524"/>
      <c r="B25" s="478"/>
      <c r="C25" s="7" t="s">
        <v>26</v>
      </c>
      <c r="D25" s="73">
        <v>25000</v>
      </c>
      <c r="E25" s="50" t="s">
        <v>204</v>
      </c>
    </row>
    <row r="26" spans="1:5" ht="26.25" customHeight="1" x14ac:dyDescent="0.2">
      <c r="A26" s="524"/>
      <c r="B26" s="478"/>
      <c r="C26" s="7" t="s">
        <v>27</v>
      </c>
      <c r="D26" s="73">
        <v>10000</v>
      </c>
      <c r="E26" s="50" t="s">
        <v>204</v>
      </c>
    </row>
    <row r="27" spans="1:5" ht="40.5" customHeight="1" x14ac:dyDescent="0.2">
      <c r="A27" s="524"/>
      <c r="B27" s="478"/>
      <c r="C27" s="7" t="s">
        <v>28</v>
      </c>
      <c r="D27" s="73">
        <v>450000</v>
      </c>
      <c r="E27" s="50" t="s">
        <v>204</v>
      </c>
    </row>
    <row r="28" spans="1:5" ht="32.25" customHeight="1" x14ac:dyDescent="0.2">
      <c r="A28" s="524"/>
      <c r="B28" s="478"/>
      <c r="C28" s="7" t="s">
        <v>29</v>
      </c>
      <c r="D28" s="73">
        <f>700000-24358.2</f>
        <v>675641.8</v>
      </c>
      <c r="E28" s="50" t="s">
        <v>204</v>
      </c>
    </row>
    <row r="29" spans="1:5" ht="42" customHeight="1" x14ac:dyDescent="0.2">
      <c r="A29" s="524"/>
      <c r="B29" s="478"/>
      <c r="C29" s="7" t="s">
        <v>30</v>
      </c>
      <c r="D29" s="73">
        <v>60000</v>
      </c>
      <c r="E29" s="50" t="s">
        <v>204</v>
      </c>
    </row>
    <row r="30" spans="1:5" ht="39" customHeight="1" x14ac:dyDescent="0.2">
      <c r="A30" s="524"/>
      <c r="B30" s="478"/>
      <c r="C30" s="7" t="s">
        <v>31</v>
      </c>
      <c r="D30" s="73">
        <v>180000</v>
      </c>
      <c r="E30" s="50" t="s">
        <v>204</v>
      </c>
    </row>
    <row r="31" spans="1:5" ht="39.75" customHeight="1" x14ac:dyDescent="0.2">
      <c r="A31" s="524"/>
      <c r="B31" s="478"/>
      <c r="C31" s="7" t="s">
        <v>32</v>
      </c>
      <c r="D31" s="73">
        <v>600000</v>
      </c>
      <c r="E31" s="50" t="s">
        <v>204</v>
      </c>
    </row>
    <row r="32" spans="1:5" ht="31.5" customHeight="1" x14ac:dyDescent="0.2">
      <c r="A32" s="524"/>
      <c r="B32" s="478"/>
      <c r="C32" s="7" t="s">
        <v>33</v>
      </c>
      <c r="D32" s="73">
        <v>650000</v>
      </c>
      <c r="E32" s="50" t="s">
        <v>204</v>
      </c>
    </row>
    <row r="33" spans="1:5" ht="51.75" customHeight="1" x14ac:dyDescent="0.2">
      <c r="A33" s="524"/>
      <c r="B33" s="478"/>
      <c r="C33" s="7" t="s">
        <v>34</v>
      </c>
      <c r="D33" s="79">
        <v>320000</v>
      </c>
      <c r="E33" s="50" t="s">
        <v>204</v>
      </c>
    </row>
    <row r="34" spans="1:5" ht="39.75" customHeight="1" x14ac:dyDescent="0.2">
      <c r="A34" s="524"/>
      <c r="B34" s="478"/>
      <c r="C34" s="7" t="s">
        <v>91</v>
      </c>
      <c r="D34" s="79">
        <v>35383.68</v>
      </c>
      <c r="E34" s="50" t="s">
        <v>204</v>
      </c>
    </row>
    <row r="35" spans="1:5" ht="28.5" customHeight="1" x14ac:dyDescent="0.2">
      <c r="A35" s="524"/>
      <c r="B35" s="478"/>
      <c r="C35" s="7" t="s">
        <v>89</v>
      </c>
      <c r="D35" s="79">
        <v>102000</v>
      </c>
      <c r="E35" s="50" t="s">
        <v>204</v>
      </c>
    </row>
    <row r="36" spans="1:5" ht="48.75" customHeight="1" x14ac:dyDescent="0.2">
      <c r="A36" s="524"/>
      <c r="B36" s="478"/>
      <c r="C36" s="53" t="s">
        <v>188</v>
      </c>
      <c r="D36" s="54">
        <f>SUM(D20:D35)</f>
        <v>3797195.7900000005</v>
      </c>
      <c r="E36" s="11"/>
    </row>
    <row r="37" spans="1:5" ht="25.5" customHeight="1" x14ac:dyDescent="0.2">
      <c r="A37" s="524"/>
      <c r="B37" s="478"/>
      <c r="C37" s="7" t="s">
        <v>189</v>
      </c>
      <c r="D37" s="79">
        <v>248810.8</v>
      </c>
      <c r="E37" s="99" t="s">
        <v>204</v>
      </c>
    </row>
    <row r="38" spans="1:5" ht="26.25" customHeight="1" x14ac:dyDescent="0.2">
      <c r="A38" s="524"/>
      <c r="B38" s="478"/>
      <c r="C38" s="13" t="s">
        <v>94</v>
      </c>
      <c r="D38" s="79">
        <v>60000</v>
      </c>
      <c r="E38" s="99" t="s">
        <v>204</v>
      </c>
    </row>
    <row r="39" spans="1:5" ht="38.25" customHeight="1" thickBot="1" x14ac:dyDescent="0.25">
      <c r="A39" s="524"/>
      <c r="B39" s="479"/>
      <c r="C39" s="56" t="s">
        <v>35</v>
      </c>
      <c r="D39" s="80">
        <f>SUM(D36:D38)</f>
        <v>4106006.5900000003</v>
      </c>
      <c r="E39" s="51"/>
    </row>
    <row r="40" spans="1:5" ht="27" customHeight="1" x14ac:dyDescent="0.2">
      <c r="A40" s="524"/>
      <c r="B40" s="481" t="s">
        <v>36</v>
      </c>
      <c r="C40" s="6" t="s">
        <v>37</v>
      </c>
      <c r="D40" s="81">
        <v>26000</v>
      </c>
      <c r="E40" s="100" t="s">
        <v>205</v>
      </c>
    </row>
    <row r="41" spans="1:5" ht="41.25" customHeight="1" x14ac:dyDescent="0.2">
      <c r="A41" s="524"/>
      <c r="B41" s="482"/>
      <c r="C41" s="7" t="s">
        <v>38</v>
      </c>
      <c r="D41" s="79">
        <v>180000</v>
      </c>
      <c r="E41" s="101" t="s">
        <v>39</v>
      </c>
    </row>
    <row r="42" spans="1:5" ht="36.75" customHeight="1" x14ac:dyDescent="0.2">
      <c r="A42" s="524"/>
      <c r="B42" s="482"/>
      <c r="C42" s="7" t="s">
        <v>40</v>
      </c>
      <c r="D42" s="315">
        <v>1000000</v>
      </c>
      <c r="E42" s="102" t="s">
        <v>41</v>
      </c>
    </row>
    <row r="43" spans="1:5" ht="30" customHeight="1" x14ac:dyDescent="0.2">
      <c r="A43" s="524"/>
      <c r="B43" s="482"/>
      <c r="C43" s="7" t="s">
        <v>42</v>
      </c>
      <c r="D43" s="73">
        <v>21000</v>
      </c>
      <c r="E43" s="102" t="s">
        <v>43</v>
      </c>
    </row>
    <row r="44" spans="1:5" ht="33" customHeight="1" x14ac:dyDescent="0.2">
      <c r="A44" s="524"/>
      <c r="B44" s="482"/>
      <c r="C44" s="7" t="s">
        <v>44</v>
      </c>
      <c r="D44" s="73">
        <v>43200</v>
      </c>
      <c r="E44" s="102" t="s">
        <v>43</v>
      </c>
    </row>
    <row r="45" spans="1:5" ht="28.5" customHeight="1" x14ac:dyDescent="0.2">
      <c r="A45" s="524"/>
      <c r="B45" s="482"/>
      <c r="C45" s="7" t="s">
        <v>45</v>
      </c>
      <c r="D45" s="73">
        <v>5000</v>
      </c>
      <c r="E45" s="102" t="s">
        <v>43</v>
      </c>
    </row>
    <row r="46" spans="1:5" s="5" customFormat="1" ht="25.5" customHeight="1" x14ac:dyDescent="0.2">
      <c r="A46" s="524"/>
      <c r="B46" s="482"/>
      <c r="C46" s="13" t="s">
        <v>46</v>
      </c>
      <c r="D46" s="76">
        <v>25000</v>
      </c>
      <c r="E46" s="103" t="s">
        <v>47</v>
      </c>
    </row>
    <row r="47" spans="1:5" s="5" customFormat="1" ht="30" customHeight="1" x14ac:dyDescent="0.2">
      <c r="A47" s="524"/>
      <c r="B47" s="482"/>
      <c r="C47" s="13" t="s">
        <v>48</v>
      </c>
      <c r="D47" s="76">
        <v>5000</v>
      </c>
      <c r="E47" s="103" t="s">
        <v>47</v>
      </c>
    </row>
    <row r="48" spans="1:5" s="5" customFormat="1" ht="21" customHeight="1" thickBot="1" x14ac:dyDescent="0.25">
      <c r="A48" s="525"/>
      <c r="B48" s="483"/>
      <c r="C48" s="55" t="s">
        <v>49</v>
      </c>
      <c r="D48" s="82">
        <f>SUM(D40:D47)</f>
        <v>1305200</v>
      </c>
      <c r="E48" s="14"/>
    </row>
    <row r="49" spans="1:5" ht="22.5" customHeight="1" thickBot="1" x14ac:dyDescent="0.25">
      <c r="A49" s="107"/>
      <c r="B49" s="15"/>
      <c r="C49" s="127" t="s">
        <v>50</v>
      </c>
      <c r="D49" s="128">
        <f>D13+D17+D19+D39+D48</f>
        <v>5855166.0600000005</v>
      </c>
      <c r="E49" s="17"/>
    </row>
    <row r="50" spans="1:5" ht="25.5" customHeight="1" thickBot="1" x14ac:dyDescent="0.25">
      <c r="A50" s="484" t="s">
        <v>51</v>
      </c>
      <c r="B50" s="485"/>
      <c r="C50" s="485"/>
      <c r="D50" s="485"/>
      <c r="E50" s="486"/>
    </row>
    <row r="51" spans="1:5" ht="27.75" customHeight="1" x14ac:dyDescent="0.2">
      <c r="A51" s="523">
        <v>2</v>
      </c>
      <c r="B51" s="487" t="s">
        <v>52</v>
      </c>
      <c r="C51" s="12" t="s">
        <v>197</v>
      </c>
      <c r="D51" s="93">
        <f>'[1]PROYECTOS DE INVEST NUEV'!V30</f>
        <v>743899.79</v>
      </c>
      <c r="E51" s="104" t="s">
        <v>53</v>
      </c>
    </row>
    <row r="52" spans="1:5" ht="49.5" customHeight="1" x14ac:dyDescent="0.2">
      <c r="A52" s="524"/>
      <c r="B52" s="487"/>
      <c r="C52" s="7" t="s">
        <v>196</v>
      </c>
      <c r="D52" s="83">
        <v>44868.26</v>
      </c>
      <c r="E52" s="101" t="s">
        <v>53</v>
      </c>
    </row>
    <row r="53" spans="1:5" ht="32.25" customHeight="1" x14ac:dyDescent="0.2">
      <c r="A53" s="524"/>
      <c r="B53" s="487"/>
      <c r="C53" s="7" t="s">
        <v>54</v>
      </c>
      <c r="D53" s="83">
        <v>10000</v>
      </c>
      <c r="E53" s="101" t="s">
        <v>53</v>
      </c>
    </row>
    <row r="54" spans="1:5" ht="44.25" customHeight="1" x14ac:dyDescent="0.2">
      <c r="A54" s="524"/>
      <c r="B54" s="487"/>
      <c r="C54" s="7" t="s">
        <v>55</v>
      </c>
      <c r="D54" s="83">
        <v>20000</v>
      </c>
      <c r="E54" s="101" t="s">
        <v>53</v>
      </c>
    </row>
    <row r="55" spans="1:5" ht="33" customHeight="1" x14ac:dyDescent="0.2">
      <c r="A55" s="524"/>
      <c r="B55" s="487"/>
      <c r="C55" s="7" t="s">
        <v>56</v>
      </c>
      <c r="D55" s="83">
        <v>10000</v>
      </c>
      <c r="E55" s="101" t="s">
        <v>57</v>
      </c>
    </row>
    <row r="56" spans="1:5" ht="30.75" customHeight="1" x14ac:dyDescent="0.2">
      <c r="A56" s="524"/>
      <c r="B56" s="487"/>
      <c r="C56" s="7" t="s">
        <v>58</v>
      </c>
      <c r="D56" s="83">
        <v>35000</v>
      </c>
      <c r="E56" s="101" t="s">
        <v>59</v>
      </c>
    </row>
    <row r="57" spans="1:5" ht="21" customHeight="1" thickBot="1" x14ac:dyDescent="0.25">
      <c r="A57" s="524"/>
      <c r="B57" s="487"/>
      <c r="C57" s="117" t="s">
        <v>60</v>
      </c>
      <c r="D57" s="118">
        <f>SUM(D51:D56)</f>
        <v>863768.05</v>
      </c>
      <c r="E57" s="105"/>
    </row>
    <row r="58" spans="1:5" ht="27.75" customHeight="1" x14ac:dyDescent="0.2">
      <c r="A58" s="524"/>
      <c r="B58" s="488" t="s">
        <v>61</v>
      </c>
      <c r="C58" s="7" t="s">
        <v>62</v>
      </c>
      <c r="D58" s="119">
        <v>30000</v>
      </c>
      <c r="E58" s="52" t="s">
        <v>53</v>
      </c>
    </row>
    <row r="59" spans="1:5" ht="25.5" customHeight="1" x14ac:dyDescent="0.2">
      <c r="A59" s="524"/>
      <c r="B59" s="487"/>
      <c r="C59" s="7" t="s">
        <v>63</v>
      </c>
      <c r="D59" s="83">
        <v>20000</v>
      </c>
      <c r="E59" s="101" t="s">
        <v>64</v>
      </c>
    </row>
    <row r="60" spans="1:5" ht="20.25" customHeight="1" thickBot="1" x14ac:dyDescent="0.25">
      <c r="A60" s="525"/>
      <c r="B60" s="489"/>
      <c r="C60" s="120" t="s">
        <v>65</v>
      </c>
      <c r="D60" s="121">
        <f>SUM(D58:D59)</f>
        <v>50000</v>
      </c>
      <c r="E60" s="11"/>
    </row>
    <row r="61" spans="1:5" ht="25.5" customHeight="1" thickBot="1" x14ac:dyDescent="0.25">
      <c r="A61" s="122"/>
      <c r="B61" s="123"/>
      <c r="C61" s="16" t="s">
        <v>66</v>
      </c>
      <c r="D61" s="113">
        <f>D57+D60</f>
        <v>913768.05</v>
      </c>
      <c r="E61" s="17"/>
    </row>
    <row r="62" spans="1:5" s="5" customFormat="1" ht="25.5" customHeight="1" thickBot="1" x14ac:dyDescent="0.25">
      <c r="A62" s="490" t="s">
        <v>67</v>
      </c>
      <c r="B62" s="491"/>
      <c r="C62" s="491"/>
      <c r="D62" s="491"/>
      <c r="E62" s="492"/>
    </row>
    <row r="63" spans="1:5" ht="36.75" customHeight="1" x14ac:dyDescent="0.2">
      <c r="A63" s="523">
        <v>3</v>
      </c>
      <c r="B63" s="526" t="s">
        <v>68</v>
      </c>
      <c r="C63" s="21" t="s">
        <v>69</v>
      </c>
      <c r="D63" s="81">
        <f>69000+7044.08</f>
        <v>76044.08</v>
      </c>
      <c r="E63" s="104" t="s">
        <v>70</v>
      </c>
    </row>
    <row r="64" spans="1:5" ht="26.25" customHeight="1" x14ac:dyDescent="0.2">
      <c r="A64" s="524"/>
      <c r="B64" s="527"/>
      <c r="C64" s="22" t="s">
        <v>71</v>
      </c>
      <c r="D64" s="79">
        <v>9661</v>
      </c>
      <c r="E64" s="101" t="s">
        <v>70</v>
      </c>
    </row>
    <row r="65" spans="1:5" ht="30" customHeight="1" x14ac:dyDescent="0.2">
      <c r="A65" s="524"/>
      <c r="B65" s="527"/>
      <c r="C65" s="22" t="s">
        <v>72</v>
      </c>
      <c r="D65" s="79">
        <f>22507.2-11782.4</f>
        <v>10724.800000000001</v>
      </c>
      <c r="E65" s="101" t="s">
        <v>70</v>
      </c>
    </row>
    <row r="66" spans="1:5" ht="39.75" customHeight="1" x14ac:dyDescent="0.2">
      <c r="A66" s="524"/>
      <c r="B66" s="527"/>
      <c r="C66" s="22" t="s">
        <v>73</v>
      </c>
      <c r="D66" s="79">
        <v>2000</v>
      </c>
      <c r="E66" s="101" t="s">
        <v>70</v>
      </c>
    </row>
    <row r="67" spans="1:5" ht="20.25" customHeight="1" x14ac:dyDescent="0.2">
      <c r="A67" s="524"/>
      <c r="B67" s="527"/>
      <c r="C67" s="23" t="s">
        <v>74</v>
      </c>
      <c r="D67" s="78">
        <f>SUM(D63:D66)</f>
        <v>98429.88</v>
      </c>
      <c r="E67" s="60"/>
    </row>
    <row r="68" spans="1:5" ht="29.25" customHeight="1" x14ac:dyDescent="0.2">
      <c r="A68" s="524"/>
      <c r="B68" s="527"/>
      <c r="C68" s="19" t="s">
        <v>75</v>
      </c>
      <c r="D68" s="79">
        <v>110000</v>
      </c>
      <c r="E68" s="101" t="s">
        <v>93</v>
      </c>
    </row>
    <row r="69" spans="1:5" ht="64.5" customHeight="1" x14ac:dyDescent="0.2">
      <c r="A69" s="524"/>
      <c r="B69" s="527"/>
      <c r="C69" s="19" t="s">
        <v>148</v>
      </c>
      <c r="D69" s="79">
        <v>450000</v>
      </c>
      <c r="E69" s="470" t="s">
        <v>76</v>
      </c>
    </row>
    <row r="70" spans="1:5" ht="19.5" customHeight="1" x14ac:dyDescent="0.2">
      <c r="A70" s="524"/>
      <c r="B70" s="527"/>
      <c r="C70" s="108" t="s">
        <v>213</v>
      </c>
      <c r="D70" s="84">
        <v>13433.1</v>
      </c>
      <c r="E70" s="471"/>
    </row>
    <row r="71" spans="1:5" ht="27.75" customHeight="1" thickBot="1" x14ac:dyDescent="0.25">
      <c r="A71" s="524"/>
      <c r="B71" s="527"/>
      <c r="C71" s="108" t="s">
        <v>207</v>
      </c>
      <c r="D71" s="84">
        <v>12755.55</v>
      </c>
      <c r="E71" s="106" t="s">
        <v>77</v>
      </c>
    </row>
    <row r="72" spans="1:5" ht="20.25" customHeight="1" thickBot="1" x14ac:dyDescent="0.25">
      <c r="A72" s="525"/>
      <c r="B72" s="528"/>
      <c r="C72" s="57" t="s">
        <v>78</v>
      </c>
      <c r="D72" s="112">
        <f>D68+D69+D70+D71</f>
        <v>586188.65</v>
      </c>
      <c r="E72" s="11"/>
    </row>
    <row r="73" spans="1:5" ht="25.5" customHeight="1" thickBot="1" x14ac:dyDescent="0.25">
      <c r="A73" s="107"/>
      <c r="B73" s="111"/>
      <c r="C73" s="16" t="s">
        <v>79</v>
      </c>
      <c r="D73" s="113">
        <f>D67+D72</f>
        <v>684618.53</v>
      </c>
      <c r="E73" s="17"/>
    </row>
    <row r="74" spans="1:5" s="5" customFormat="1" ht="25.5" customHeight="1" thickBot="1" x14ac:dyDescent="0.25">
      <c r="A74" s="500" t="s">
        <v>80</v>
      </c>
      <c r="B74" s="501"/>
      <c r="C74" s="501"/>
      <c r="D74" s="501"/>
      <c r="E74" s="502"/>
    </row>
    <row r="75" spans="1:5" ht="33" customHeight="1" x14ac:dyDescent="0.2">
      <c r="A75" s="520">
        <v>4</v>
      </c>
      <c r="B75" s="517" t="s">
        <v>81</v>
      </c>
      <c r="C75" s="18" t="s">
        <v>199</v>
      </c>
      <c r="D75" s="81">
        <v>34895231.009999998</v>
      </c>
      <c r="E75" s="61" t="s">
        <v>82</v>
      </c>
    </row>
    <row r="76" spans="1:5" ht="53.25" customHeight="1" x14ac:dyDescent="0.2">
      <c r="A76" s="521"/>
      <c r="B76" s="518"/>
      <c r="C76" s="19" t="s">
        <v>200</v>
      </c>
      <c r="D76" s="79">
        <v>10610882.99</v>
      </c>
      <c r="E76" s="50" t="s">
        <v>82</v>
      </c>
    </row>
    <row r="77" spans="1:5" ht="35.25" customHeight="1" x14ac:dyDescent="0.2">
      <c r="A77" s="521"/>
      <c r="B77" s="518"/>
      <c r="C77" s="19" t="s">
        <v>83</v>
      </c>
      <c r="D77" s="85">
        <v>1807400</v>
      </c>
      <c r="E77" s="50" t="s">
        <v>82</v>
      </c>
    </row>
    <row r="78" spans="1:5" ht="48.75" customHeight="1" x14ac:dyDescent="0.2">
      <c r="A78" s="521"/>
      <c r="B78" s="518"/>
      <c r="C78" s="19" t="s">
        <v>84</v>
      </c>
      <c r="D78" s="85">
        <v>450000</v>
      </c>
      <c r="E78" s="50" t="s">
        <v>82</v>
      </c>
    </row>
    <row r="79" spans="1:5" ht="20.25" customHeight="1" x14ac:dyDescent="0.2">
      <c r="A79" s="521"/>
      <c r="B79" s="518"/>
      <c r="C79" s="23" t="s">
        <v>85</v>
      </c>
      <c r="D79" s="69">
        <f>D75+D76+D77+D78</f>
        <v>47763514</v>
      </c>
      <c r="E79" s="50"/>
    </row>
    <row r="80" spans="1:5" s="24" customFormat="1" ht="39" customHeight="1" x14ac:dyDescent="0.2">
      <c r="A80" s="521"/>
      <c r="B80" s="518"/>
      <c r="C80" s="19" t="s">
        <v>86</v>
      </c>
      <c r="D80" s="86">
        <v>10000</v>
      </c>
      <c r="E80" s="50" t="s">
        <v>82</v>
      </c>
    </row>
    <row r="81" spans="1:5" s="24" customFormat="1" ht="49.5" customHeight="1" x14ac:dyDescent="0.2">
      <c r="A81" s="521"/>
      <c r="B81" s="518"/>
      <c r="C81" s="19" t="s">
        <v>87</v>
      </c>
      <c r="D81" s="86">
        <v>6000</v>
      </c>
      <c r="E81" s="50" t="s">
        <v>88</v>
      </c>
    </row>
    <row r="82" spans="1:5" ht="30" customHeight="1" x14ac:dyDescent="0.2">
      <c r="A82" s="521"/>
      <c r="B82" s="518"/>
      <c r="C82" s="109" t="s">
        <v>198</v>
      </c>
      <c r="D82" s="79">
        <v>159000</v>
      </c>
      <c r="E82" s="62" t="s">
        <v>88</v>
      </c>
    </row>
    <row r="83" spans="1:5" ht="40.5" customHeight="1" x14ac:dyDescent="0.2">
      <c r="A83" s="521"/>
      <c r="B83" s="518"/>
      <c r="C83" s="19" t="s">
        <v>90</v>
      </c>
      <c r="D83" s="79">
        <v>60000</v>
      </c>
      <c r="E83" s="62" t="s">
        <v>88</v>
      </c>
    </row>
    <row r="84" spans="1:5" ht="48" customHeight="1" x14ac:dyDescent="0.2">
      <c r="A84" s="521"/>
      <c r="B84" s="518"/>
      <c r="C84" s="25" t="s">
        <v>92</v>
      </c>
      <c r="D84" s="79">
        <v>1200</v>
      </c>
      <c r="E84" s="63" t="s">
        <v>93</v>
      </c>
    </row>
    <row r="85" spans="1:5" ht="52.5" customHeight="1" x14ac:dyDescent="0.2">
      <c r="A85" s="521"/>
      <c r="B85" s="518"/>
      <c r="C85" s="22" t="s">
        <v>214</v>
      </c>
      <c r="D85" s="79">
        <v>6605</v>
      </c>
      <c r="E85" s="63" t="s">
        <v>93</v>
      </c>
    </row>
    <row r="86" spans="1:5" ht="48" customHeight="1" x14ac:dyDescent="0.2">
      <c r="A86" s="521"/>
      <c r="B86" s="518"/>
      <c r="C86" s="19" t="s">
        <v>145</v>
      </c>
      <c r="D86" s="79">
        <v>300000</v>
      </c>
      <c r="E86" s="63" t="s">
        <v>93</v>
      </c>
    </row>
    <row r="87" spans="1:5" ht="34.5" customHeight="1" x14ac:dyDescent="0.2">
      <c r="A87" s="521"/>
      <c r="B87" s="518"/>
      <c r="C87" s="22" t="s">
        <v>95</v>
      </c>
      <c r="D87" s="87">
        <v>120000</v>
      </c>
      <c r="E87" s="63" t="s">
        <v>93</v>
      </c>
    </row>
    <row r="88" spans="1:5" ht="47.25" customHeight="1" x14ac:dyDescent="0.2">
      <c r="A88" s="521"/>
      <c r="B88" s="518"/>
      <c r="C88" s="19" t="s">
        <v>96</v>
      </c>
      <c r="D88" s="87">
        <v>115304.03</v>
      </c>
      <c r="E88" s="63" t="s">
        <v>93</v>
      </c>
    </row>
    <row r="89" spans="1:5" ht="53.25" customHeight="1" x14ac:dyDescent="0.2">
      <c r="A89" s="521"/>
      <c r="B89" s="518"/>
      <c r="C89" s="19" t="s">
        <v>97</v>
      </c>
      <c r="D89" s="87">
        <v>16892.75</v>
      </c>
      <c r="E89" s="63" t="s">
        <v>93</v>
      </c>
    </row>
    <row r="90" spans="1:5" ht="63.75" customHeight="1" x14ac:dyDescent="0.2">
      <c r="A90" s="521"/>
      <c r="B90" s="518"/>
      <c r="C90" s="19" t="s">
        <v>98</v>
      </c>
      <c r="D90" s="87">
        <v>252608.97</v>
      </c>
      <c r="E90" s="63" t="s">
        <v>93</v>
      </c>
    </row>
    <row r="91" spans="1:5" ht="36" customHeight="1" x14ac:dyDescent="0.2">
      <c r="A91" s="521"/>
      <c r="B91" s="518"/>
      <c r="C91" s="19" t="s">
        <v>99</v>
      </c>
      <c r="D91" s="87">
        <v>20000</v>
      </c>
      <c r="E91" s="64" t="s">
        <v>93</v>
      </c>
    </row>
    <row r="92" spans="1:5" ht="36" customHeight="1" x14ac:dyDescent="0.2">
      <c r="A92" s="521"/>
      <c r="B92" s="518"/>
      <c r="C92" s="19" t="s">
        <v>100</v>
      </c>
      <c r="D92" s="87">
        <v>38147.879999999997</v>
      </c>
      <c r="E92" s="64" t="s">
        <v>93</v>
      </c>
    </row>
    <row r="93" spans="1:5" ht="36" customHeight="1" x14ac:dyDescent="0.2">
      <c r="A93" s="521"/>
      <c r="B93" s="518"/>
      <c r="C93" s="19" t="s">
        <v>101</v>
      </c>
      <c r="D93" s="87">
        <v>50000</v>
      </c>
      <c r="E93" s="64" t="s">
        <v>93</v>
      </c>
    </row>
    <row r="94" spans="1:5" ht="36" customHeight="1" x14ac:dyDescent="0.2">
      <c r="A94" s="521"/>
      <c r="B94" s="518"/>
      <c r="C94" s="19" t="s">
        <v>201</v>
      </c>
      <c r="D94" s="88">
        <v>847960.01</v>
      </c>
      <c r="E94" s="64" t="s">
        <v>93</v>
      </c>
    </row>
    <row r="95" spans="1:5" ht="36" customHeight="1" x14ac:dyDescent="0.2">
      <c r="A95" s="521"/>
      <c r="B95" s="518"/>
      <c r="C95" s="126" t="s">
        <v>215</v>
      </c>
      <c r="D95" s="88">
        <v>141630</v>
      </c>
      <c r="E95" s="63" t="s">
        <v>93</v>
      </c>
    </row>
    <row r="96" spans="1:5" ht="40.5" customHeight="1" x14ac:dyDescent="0.2">
      <c r="A96" s="521"/>
      <c r="B96" s="518"/>
      <c r="C96" s="22" t="s">
        <v>146</v>
      </c>
      <c r="D96" s="87">
        <v>562884.56999999995</v>
      </c>
      <c r="E96" s="63" t="s">
        <v>93</v>
      </c>
    </row>
    <row r="97" spans="1:5" ht="20.25" customHeight="1" x14ac:dyDescent="0.2">
      <c r="A97" s="521"/>
      <c r="B97" s="518"/>
      <c r="C97" s="26" t="s">
        <v>102</v>
      </c>
      <c r="D97" s="78">
        <f>SUM(D80:D96)</f>
        <v>2708233.2099999995</v>
      </c>
      <c r="E97" s="94"/>
    </row>
    <row r="98" spans="1:5" ht="39" customHeight="1" x14ac:dyDescent="0.2">
      <c r="A98" s="521"/>
      <c r="B98" s="518"/>
      <c r="C98" s="19" t="s">
        <v>103</v>
      </c>
      <c r="D98" s="79">
        <v>17000</v>
      </c>
      <c r="E98" s="63" t="s">
        <v>104</v>
      </c>
    </row>
    <row r="99" spans="1:5" ht="33.75" customHeight="1" x14ac:dyDescent="0.2">
      <c r="A99" s="521"/>
      <c r="B99" s="518"/>
      <c r="C99" s="19" t="s">
        <v>105</v>
      </c>
      <c r="D99" s="79">
        <v>32000</v>
      </c>
      <c r="E99" s="63" t="s">
        <v>104</v>
      </c>
    </row>
    <row r="100" spans="1:5" ht="45.75" customHeight="1" x14ac:dyDescent="0.2">
      <c r="A100" s="521"/>
      <c r="B100" s="518"/>
      <c r="C100" s="19" t="s">
        <v>106</v>
      </c>
      <c r="D100" s="79">
        <v>88000</v>
      </c>
      <c r="E100" s="63" t="s">
        <v>104</v>
      </c>
    </row>
    <row r="101" spans="1:5" ht="33.75" customHeight="1" x14ac:dyDescent="0.2">
      <c r="A101" s="521"/>
      <c r="B101" s="518"/>
      <c r="C101" s="19" t="s">
        <v>107</v>
      </c>
      <c r="D101" s="79">
        <v>150000</v>
      </c>
      <c r="E101" s="63" t="s">
        <v>104</v>
      </c>
    </row>
    <row r="102" spans="1:5" ht="45.75" customHeight="1" x14ac:dyDescent="0.2">
      <c r="A102" s="521"/>
      <c r="B102" s="518"/>
      <c r="C102" s="19" t="s">
        <v>108</v>
      </c>
      <c r="D102" s="79">
        <v>50000</v>
      </c>
      <c r="E102" s="63" t="s">
        <v>104</v>
      </c>
    </row>
    <row r="103" spans="1:5" ht="51.75" customHeight="1" x14ac:dyDescent="0.2">
      <c r="A103" s="521"/>
      <c r="B103" s="518"/>
      <c r="C103" s="19" t="s">
        <v>109</v>
      </c>
      <c r="D103" s="79">
        <v>9000</v>
      </c>
      <c r="E103" s="63" t="s">
        <v>104</v>
      </c>
    </row>
    <row r="104" spans="1:5" ht="53.25" customHeight="1" x14ac:dyDescent="0.2">
      <c r="A104" s="521"/>
      <c r="B104" s="518"/>
      <c r="C104" s="19" t="s">
        <v>110</v>
      </c>
      <c r="D104" s="79">
        <v>37000</v>
      </c>
      <c r="E104" s="63" t="s">
        <v>104</v>
      </c>
    </row>
    <row r="105" spans="1:5" ht="21" customHeight="1" x14ac:dyDescent="0.2">
      <c r="A105" s="521"/>
      <c r="B105" s="518"/>
      <c r="C105" s="23" t="s">
        <v>111</v>
      </c>
      <c r="D105" s="78">
        <f>SUM(D98:D104)</f>
        <v>383000</v>
      </c>
      <c r="E105" s="63"/>
    </row>
    <row r="106" spans="1:5" ht="54" customHeight="1" x14ac:dyDescent="0.2">
      <c r="A106" s="521"/>
      <c r="B106" s="518"/>
      <c r="C106" s="19" t="s">
        <v>112</v>
      </c>
      <c r="D106" s="79">
        <v>80000</v>
      </c>
      <c r="E106" s="63" t="s">
        <v>210</v>
      </c>
    </row>
    <row r="107" spans="1:5" ht="57.75" customHeight="1" x14ac:dyDescent="0.2">
      <c r="A107" s="521"/>
      <c r="B107" s="518"/>
      <c r="C107" s="19" t="s">
        <v>113</v>
      </c>
      <c r="D107" s="79">
        <v>3000</v>
      </c>
      <c r="E107" s="63" t="s">
        <v>210</v>
      </c>
    </row>
    <row r="108" spans="1:5" ht="20.25" customHeight="1" thickBot="1" x14ac:dyDescent="0.25">
      <c r="A108" s="522"/>
      <c r="B108" s="519"/>
      <c r="C108" s="130" t="s">
        <v>114</v>
      </c>
      <c r="D108" s="112">
        <f>SUM(D106:D107)</f>
        <v>83000</v>
      </c>
      <c r="E108" s="27"/>
    </row>
    <row r="109" spans="1:5" ht="45" customHeight="1" thickBot="1" x14ac:dyDescent="0.25">
      <c r="A109" s="110"/>
      <c r="B109" s="129"/>
      <c r="C109" s="16" t="s">
        <v>115</v>
      </c>
      <c r="D109" s="113">
        <f>D79+D97+D105+D108</f>
        <v>50937747.210000001</v>
      </c>
      <c r="E109" s="28"/>
    </row>
    <row r="110" spans="1:5" s="5" customFormat="1" ht="33" customHeight="1" thickBot="1" x14ac:dyDescent="0.25">
      <c r="A110" s="503" t="s">
        <v>116</v>
      </c>
      <c r="B110" s="504"/>
      <c r="C110" s="504"/>
      <c r="D110" s="504"/>
      <c r="E110" s="505"/>
    </row>
    <row r="111" spans="1:5" s="29" customFormat="1" ht="30" customHeight="1" x14ac:dyDescent="0.25">
      <c r="A111" s="506">
        <v>5</v>
      </c>
      <c r="B111" s="509" t="s">
        <v>117</v>
      </c>
      <c r="C111" s="6" t="s">
        <v>118</v>
      </c>
      <c r="D111" s="512">
        <v>11000</v>
      </c>
      <c r="E111" s="514" t="s">
        <v>206</v>
      </c>
    </row>
    <row r="112" spans="1:5" s="29" customFormat="1" ht="45.75" customHeight="1" thickBot="1" x14ac:dyDescent="0.3">
      <c r="A112" s="507"/>
      <c r="B112" s="510"/>
      <c r="C112" s="7" t="s">
        <v>119</v>
      </c>
      <c r="D112" s="513"/>
      <c r="E112" s="515"/>
    </row>
    <row r="113" spans="1:5" s="29" customFormat="1" ht="20.25" customHeight="1" thickBot="1" x14ac:dyDescent="0.3">
      <c r="A113" s="507"/>
      <c r="B113" s="510"/>
      <c r="C113" s="9" t="s">
        <v>202</v>
      </c>
      <c r="D113" s="69">
        <f>SUM(D111)</f>
        <v>11000</v>
      </c>
      <c r="E113" s="97"/>
    </row>
    <row r="114" spans="1:5" s="29" customFormat="1" ht="36.75" customHeight="1" x14ac:dyDescent="0.25">
      <c r="A114" s="507"/>
      <c r="B114" s="510"/>
      <c r="C114" s="7" t="s">
        <v>120</v>
      </c>
      <c r="D114" s="85">
        <f>30000-13474.85</f>
        <v>16525.150000000001</v>
      </c>
      <c r="E114" s="514" t="s">
        <v>121</v>
      </c>
    </row>
    <row r="115" spans="1:5" s="29" customFormat="1" ht="36.75" customHeight="1" x14ac:dyDescent="0.25">
      <c r="A115" s="507"/>
      <c r="B115" s="510"/>
      <c r="C115" s="7" t="s">
        <v>122</v>
      </c>
      <c r="D115" s="85">
        <v>3000</v>
      </c>
      <c r="E115" s="516"/>
    </row>
    <row r="116" spans="1:5" s="29" customFormat="1" ht="36.75" customHeight="1" x14ac:dyDescent="0.25">
      <c r="A116" s="507"/>
      <c r="B116" s="510"/>
      <c r="C116" s="7" t="s">
        <v>123</v>
      </c>
      <c r="D116" s="85">
        <v>5000</v>
      </c>
      <c r="E116" s="516"/>
    </row>
    <row r="117" spans="1:5" s="29" customFormat="1" ht="36.75" customHeight="1" x14ac:dyDescent="0.25">
      <c r="A117" s="507"/>
      <c r="B117" s="510"/>
      <c r="C117" s="7" t="s">
        <v>124</v>
      </c>
      <c r="D117" s="85">
        <v>7000</v>
      </c>
      <c r="E117" s="516"/>
    </row>
    <row r="118" spans="1:5" s="29" customFormat="1" ht="36.75" customHeight="1" x14ac:dyDescent="0.25">
      <c r="A118" s="507"/>
      <c r="B118" s="510"/>
      <c r="C118" s="7" t="s">
        <v>125</v>
      </c>
      <c r="D118" s="85">
        <v>8000</v>
      </c>
      <c r="E118" s="516"/>
    </row>
    <row r="119" spans="1:5" s="29" customFormat="1" ht="36.75" customHeight="1" x14ac:dyDescent="0.25">
      <c r="A119" s="507"/>
      <c r="B119" s="510"/>
      <c r="C119" s="7" t="s">
        <v>126</v>
      </c>
      <c r="D119" s="85">
        <v>9000</v>
      </c>
      <c r="E119" s="516"/>
    </row>
    <row r="120" spans="1:5" s="29" customFormat="1" ht="21.75" customHeight="1" x14ac:dyDescent="0.25">
      <c r="A120" s="507"/>
      <c r="B120" s="510"/>
      <c r="C120" s="7" t="s">
        <v>127</v>
      </c>
      <c r="D120" s="85">
        <v>5000</v>
      </c>
      <c r="E120" s="516"/>
    </row>
    <row r="121" spans="1:5" s="29" customFormat="1" ht="25.5" customHeight="1" x14ac:dyDescent="0.25">
      <c r="A121" s="507"/>
      <c r="B121" s="510"/>
      <c r="C121" s="7" t="s">
        <v>128</v>
      </c>
      <c r="D121" s="85">
        <v>5000</v>
      </c>
      <c r="E121" s="516"/>
    </row>
    <row r="122" spans="1:5" s="29" customFormat="1" ht="25.5" customHeight="1" x14ac:dyDescent="0.25">
      <c r="A122" s="507"/>
      <c r="B122" s="510"/>
      <c r="C122" s="7" t="s">
        <v>129</v>
      </c>
      <c r="D122" s="85">
        <v>4000</v>
      </c>
      <c r="E122" s="516"/>
    </row>
    <row r="123" spans="1:5" s="29" customFormat="1" ht="25.5" customHeight="1" x14ac:dyDescent="0.25">
      <c r="A123" s="507"/>
      <c r="B123" s="510"/>
      <c r="C123" s="7" t="s">
        <v>130</v>
      </c>
      <c r="D123" s="85">
        <v>2000</v>
      </c>
      <c r="E123" s="516"/>
    </row>
    <row r="124" spans="1:5" s="29" customFormat="1" ht="25.5" customHeight="1" x14ac:dyDescent="0.25">
      <c r="A124" s="507"/>
      <c r="B124" s="510"/>
      <c r="C124" s="7" t="s">
        <v>131</v>
      </c>
      <c r="D124" s="85">
        <v>3000</v>
      </c>
      <c r="E124" s="516"/>
    </row>
    <row r="125" spans="1:5" s="29" customFormat="1" ht="21" customHeight="1" x14ac:dyDescent="0.25">
      <c r="A125" s="507"/>
      <c r="B125" s="510"/>
      <c r="C125" s="7" t="s">
        <v>132</v>
      </c>
      <c r="D125" s="85">
        <v>3000</v>
      </c>
      <c r="E125" s="516"/>
    </row>
    <row r="126" spans="1:5" s="29" customFormat="1" ht="21" customHeight="1" x14ac:dyDescent="0.25">
      <c r="A126" s="507"/>
      <c r="B126" s="510"/>
      <c r="C126" s="7" t="s">
        <v>133</v>
      </c>
      <c r="D126" s="85">
        <v>1000</v>
      </c>
      <c r="E126" s="516"/>
    </row>
    <row r="127" spans="1:5" s="29" customFormat="1" ht="21" customHeight="1" x14ac:dyDescent="0.25">
      <c r="A127" s="507"/>
      <c r="B127" s="510"/>
      <c r="C127" s="7" t="s">
        <v>134</v>
      </c>
      <c r="D127" s="85">
        <v>3000</v>
      </c>
      <c r="E127" s="516"/>
    </row>
    <row r="128" spans="1:5" s="29" customFormat="1" ht="21" customHeight="1" x14ac:dyDescent="0.25">
      <c r="A128" s="507"/>
      <c r="B128" s="510"/>
      <c r="C128" s="7" t="s">
        <v>135</v>
      </c>
      <c r="D128" s="85">
        <v>2000</v>
      </c>
      <c r="E128" s="516"/>
    </row>
    <row r="129" spans="1:5" s="29" customFormat="1" ht="21" customHeight="1" x14ac:dyDescent="0.25">
      <c r="A129" s="507"/>
      <c r="B129" s="510"/>
      <c r="C129" s="7" t="s">
        <v>136</v>
      </c>
      <c r="D129" s="85">
        <v>11000</v>
      </c>
      <c r="E129" s="516"/>
    </row>
    <row r="130" spans="1:5" s="29" customFormat="1" ht="28.5" customHeight="1" x14ac:dyDescent="0.25">
      <c r="A130" s="507"/>
      <c r="B130" s="510"/>
      <c r="C130" s="7" t="s">
        <v>137</v>
      </c>
      <c r="D130" s="85">
        <v>11000</v>
      </c>
      <c r="E130" s="516"/>
    </row>
    <row r="131" spans="1:5" s="29" customFormat="1" ht="28.5" customHeight="1" x14ac:dyDescent="0.25">
      <c r="A131" s="507"/>
      <c r="B131" s="510"/>
      <c r="C131" s="7" t="s">
        <v>138</v>
      </c>
      <c r="D131" s="85">
        <v>7000</v>
      </c>
      <c r="E131" s="516"/>
    </row>
    <row r="132" spans="1:5" s="29" customFormat="1" ht="28.5" customHeight="1" x14ac:dyDescent="0.25">
      <c r="A132" s="507"/>
      <c r="B132" s="510"/>
      <c r="C132" s="7" t="s">
        <v>139</v>
      </c>
      <c r="D132" s="85">
        <v>11000</v>
      </c>
      <c r="E132" s="516"/>
    </row>
    <row r="133" spans="1:5" s="29" customFormat="1" ht="28.5" customHeight="1" x14ac:dyDescent="0.25">
      <c r="A133" s="507"/>
      <c r="B133" s="510"/>
      <c r="C133" s="7" t="s">
        <v>140</v>
      </c>
      <c r="D133" s="85">
        <v>11000</v>
      </c>
      <c r="E133" s="516"/>
    </row>
    <row r="134" spans="1:5" s="29" customFormat="1" ht="28.5" customHeight="1" x14ac:dyDescent="0.25">
      <c r="A134" s="507"/>
      <c r="B134" s="510"/>
      <c r="C134" s="7" t="s">
        <v>141</v>
      </c>
      <c r="D134" s="85">
        <v>8000</v>
      </c>
      <c r="E134" s="516"/>
    </row>
    <row r="135" spans="1:5" s="29" customFormat="1" ht="28.5" customHeight="1" thickBot="1" x14ac:dyDescent="0.3">
      <c r="A135" s="508"/>
      <c r="B135" s="511"/>
      <c r="C135" s="20" t="s">
        <v>142</v>
      </c>
      <c r="D135" s="98">
        <v>12000</v>
      </c>
      <c r="E135" s="515"/>
    </row>
    <row r="136" spans="1:5" s="29" customFormat="1" ht="20.25" customHeight="1" thickBot="1" x14ac:dyDescent="0.3">
      <c r="A136" s="45"/>
      <c r="B136" s="46"/>
      <c r="C136" s="95" t="s">
        <v>203</v>
      </c>
      <c r="D136" s="96">
        <f>SUM(D114:D135)</f>
        <v>147525.15</v>
      </c>
      <c r="E136" s="27"/>
    </row>
    <row r="137" spans="1:5" ht="25.5" customHeight="1" thickBot="1" x14ac:dyDescent="0.25">
      <c r="A137" s="30"/>
      <c r="B137" s="15"/>
      <c r="C137" s="31" t="s">
        <v>143</v>
      </c>
      <c r="D137" s="89">
        <f>D113+D136</f>
        <v>158525.15</v>
      </c>
      <c r="E137" s="17"/>
    </row>
    <row r="138" spans="1:5" ht="7.5" customHeight="1" thickBot="1" x14ac:dyDescent="0.25">
      <c r="A138" s="1"/>
      <c r="E138" s="4"/>
    </row>
    <row r="139" spans="1:5" ht="27" customHeight="1" thickBot="1" x14ac:dyDescent="0.25">
      <c r="A139" s="30"/>
      <c r="B139" s="15"/>
      <c r="C139" s="34" t="s">
        <v>147</v>
      </c>
      <c r="D139" s="91">
        <f>D49+D61+D73+D109+D137</f>
        <v>58549825</v>
      </c>
      <c r="E139" s="17"/>
    </row>
    <row r="140" spans="1:5" ht="10.5" customHeight="1" x14ac:dyDescent="0.2">
      <c r="A140" s="1"/>
      <c r="C140" s="3"/>
      <c r="D140" s="70"/>
      <c r="E140" s="4"/>
    </row>
    <row r="141" spans="1:5" ht="10.5" customHeight="1" x14ac:dyDescent="0.2">
      <c r="A141" s="1"/>
      <c r="C141" s="3"/>
      <c r="D141" s="70"/>
      <c r="E141" s="4"/>
    </row>
    <row r="142" spans="1:5" ht="10.5" customHeight="1" x14ac:dyDescent="0.2">
      <c r="A142" s="1"/>
      <c r="C142" s="3"/>
      <c r="D142" s="70"/>
      <c r="E142" s="4"/>
    </row>
    <row r="143" spans="1:5" ht="10.5" customHeight="1" x14ac:dyDescent="0.2">
      <c r="A143" s="1"/>
      <c r="C143" s="3"/>
      <c r="D143" s="70"/>
      <c r="E143" s="4"/>
    </row>
    <row r="144" spans="1:5" ht="10.5" customHeight="1" x14ac:dyDescent="0.2">
      <c r="A144" s="1"/>
      <c r="C144" s="3"/>
      <c r="D144" s="70"/>
      <c r="E144" s="4"/>
    </row>
    <row r="145" spans="1:5" ht="10.5" customHeight="1" x14ac:dyDescent="0.2">
      <c r="A145" s="1"/>
      <c r="C145" s="3"/>
      <c r="D145" s="70"/>
      <c r="E145" s="4"/>
    </row>
    <row r="146" spans="1:5" ht="10.5" customHeight="1" x14ac:dyDescent="0.2">
      <c r="A146" s="1"/>
      <c r="C146" s="3"/>
      <c r="D146" s="70"/>
      <c r="E146" s="4"/>
    </row>
    <row r="147" spans="1:5" ht="10.5" customHeight="1" x14ac:dyDescent="0.2">
      <c r="A147" s="1"/>
      <c r="C147" s="3"/>
      <c r="D147" s="70"/>
      <c r="E147" s="4"/>
    </row>
    <row r="148" spans="1:5" ht="10.5" customHeight="1" x14ac:dyDescent="0.2">
      <c r="A148" s="1"/>
      <c r="C148" s="3"/>
      <c r="D148" s="70"/>
      <c r="E148" s="4"/>
    </row>
    <row r="149" spans="1:5" ht="10.5" customHeight="1" x14ac:dyDescent="0.2">
      <c r="A149" s="1"/>
      <c r="C149" s="3"/>
      <c r="D149" s="70"/>
      <c r="E149" s="4"/>
    </row>
    <row r="150" spans="1:5" ht="17.25" customHeight="1" x14ac:dyDescent="0.2">
      <c r="A150" s="1"/>
      <c r="C150" s="3"/>
      <c r="D150" s="70"/>
      <c r="E150" s="4"/>
    </row>
    <row r="151" spans="1:5" s="124" customFormat="1" ht="16.5" customHeight="1" x14ac:dyDescent="0.3">
      <c r="A151" s="497" t="s">
        <v>211</v>
      </c>
      <c r="B151" s="497"/>
      <c r="C151" s="497"/>
      <c r="D151" s="497"/>
      <c r="E151" s="497"/>
    </row>
    <row r="152" spans="1:5" s="125" customFormat="1" ht="16.5" customHeight="1" x14ac:dyDescent="0.25">
      <c r="A152" s="498" t="s">
        <v>212</v>
      </c>
      <c r="B152" s="498"/>
      <c r="C152" s="498"/>
      <c r="D152" s="498"/>
      <c r="E152" s="498"/>
    </row>
    <row r="153" spans="1:5" ht="27" customHeight="1" x14ac:dyDescent="0.2">
      <c r="A153" s="1"/>
      <c r="B153" s="1"/>
      <c r="C153" s="1"/>
      <c r="D153" s="92"/>
      <c r="E153" s="4"/>
    </row>
    <row r="154" spans="1:5" ht="27" customHeight="1" x14ac:dyDescent="0.2">
      <c r="A154" s="1"/>
      <c r="B154" s="1"/>
      <c r="C154" s="3"/>
      <c r="D154" s="70"/>
      <c r="E154" s="4"/>
    </row>
    <row r="155" spans="1:5" ht="33" customHeight="1" x14ac:dyDescent="0.2">
      <c r="A155" s="1"/>
      <c r="B155" s="1"/>
      <c r="C155" s="1"/>
      <c r="D155" s="92"/>
      <c r="E155" s="1"/>
    </row>
    <row r="156" spans="1:5" x14ac:dyDescent="0.2">
      <c r="A156" s="1"/>
      <c r="C156" s="3"/>
      <c r="D156" s="70"/>
      <c r="E156" s="4"/>
    </row>
    <row r="157" spans="1:5" x14ac:dyDescent="0.2">
      <c r="A157" s="1"/>
      <c r="C157" s="1"/>
      <c r="D157" s="92"/>
      <c r="E157" s="4"/>
    </row>
    <row r="158" spans="1:5" x14ac:dyDescent="0.2">
      <c r="A158" s="1"/>
      <c r="C158" s="1"/>
      <c r="D158" s="92"/>
      <c r="E158" s="4"/>
    </row>
    <row r="159" spans="1:5" x14ac:dyDescent="0.2">
      <c r="A159" s="1"/>
      <c r="C159" s="3"/>
      <c r="D159" s="70"/>
      <c r="E159" s="4"/>
    </row>
    <row r="160" spans="1:5" x14ac:dyDescent="0.2">
      <c r="A160" s="1"/>
      <c r="C160" s="3"/>
      <c r="D160" s="70"/>
      <c r="E160" s="4"/>
    </row>
    <row r="161" spans="1:5" x14ac:dyDescent="0.2">
      <c r="A161" s="1"/>
      <c r="C161" s="3"/>
      <c r="D161" s="70"/>
      <c r="E161" s="4"/>
    </row>
    <row r="162" spans="1:5" x14ac:dyDescent="0.2">
      <c r="A162" s="1"/>
      <c r="C162" s="3"/>
      <c r="D162" s="70"/>
      <c r="E162" s="4"/>
    </row>
    <row r="163" spans="1:5" x14ac:dyDescent="0.2">
      <c r="A163" s="1"/>
      <c r="C163" s="3"/>
      <c r="D163" s="70"/>
      <c r="E163" s="4"/>
    </row>
    <row r="164" spans="1:5" x14ac:dyDescent="0.2">
      <c r="A164" s="1"/>
      <c r="C164" s="3"/>
      <c r="D164" s="70"/>
      <c r="E164" s="4"/>
    </row>
    <row r="165" spans="1:5" x14ac:dyDescent="0.2">
      <c r="A165" s="1"/>
      <c r="C165" s="3"/>
      <c r="D165" s="70"/>
      <c r="E165" s="4"/>
    </row>
    <row r="166" spans="1:5" x14ac:dyDescent="0.2">
      <c r="A166" s="1"/>
      <c r="C166" s="3"/>
      <c r="D166" s="70"/>
      <c r="E166" s="4"/>
    </row>
    <row r="167" spans="1:5" x14ac:dyDescent="0.2">
      <c r="A167" s="1"/>
      <c r="C167" s="3"/>
      <c r="D167" s="70"/>
      <c r="E167" s="4"/>
    </row>
    <row r="168" spans="1:5" x14ac:dyDescent="0.2">
      <c r="A168" s="1"/>
      <c r="C168" s="3"/>
      <c r="D168" s="70"/>
      <c r="E168" s="4"/>
    </row>
    <row r="169" spans="1:5" x14ac:dyDescent="0.2">
      <c r="A169" s="1"/>
      <c r="C169" s="3"/>
      <c r="D169" s="70"/>
      <c r="E169" s="4"/>
    </row>
    <row r="170" spans="1:5" x14ac:dyDescent="0.2">
      <c r="A170" s="1"/>
      <c r="C170" s="3"/>
      <c r="D170" s="70"/>
      <c r="E170" s="4"/>
    </row>
    <row r="171" spans="1:5" x14ac:dyDescent="0.2">
      <c r="A171" s="1"/>
      <c r="C171" s="3"/>
      <c r="D171" s="70"/>
      <c r="E171" s="4"/>
    </row>
    <row r="172" spans="1:5" x14ac:dyDescent="0.2">
      <c r="A172" s="1"/>
      <c r="C172" s="3"/>
      <c r="D172" s="70"/>
      <c r="E172" s="4"/>
    </row>
    <row r="173" spans="1:5" x14ac:dyDescent="0.2">
      <c r="A173" s="1"/>
      <c r="C173" s="3"/>
      <c r="D173" s="70"/>
      <c r="E173" s="4"/>
    </row>
    <row r="174" spans="1:5" x14ac:dyDescent="0.2">
      <c r="A174" s="1"/>
      <c r="C174" s="3"/>
      <c r="D174" s="70"/>
      <c r="E174" s="4"/>
    </row>
    <row r="175" spans="1:5" x14ac:dyDescent="0.2">
      <c r="A175" s="1"/>
      <c r="C175" s="3"/>
      <c r="D175" s="70"/>
      <c r="E175" s="4"/>
    </row>
    <row r="176" spans="1:5" x14ac:dyDescent="0.2">
      <c r="A176" s="1"/>
      <c r="C176" s="3"/>
      <c r="D176" s="70"/>
      <c r="E176" s="4"/>
    </row>
    <row r="177" spans="1:5" x14ac:dyDescent="0.2">
      <c r="A177" s="1"/>
      <c r="C177" s="3"/>
      <c r="D177" s="70"/>
      <c r="E177" s="4"/>
    </row>
    <row r="178" spans="1:5" x14ac:dyDescent="0.2">
      <c r="A178" s="1"/>
      <c r="C178" s="3"/>
      <c r="D178" s="70"/>
      <c r="E178" s="4"/>
    </row>
    <row r="179" spans="1:5" x14ac:dyDescent="0.2">
      <c r="A179" s="1"/>
      <c r="C179" s="3"/>
      <c r="D179" s="70"/>
      <c r="E179" s="4"/>
    </row>
    <row r="180" spans="1:5" x14ac:dyDescent="0.2">
      <c r="A180" s="1"/>
      <c r="C180" s="3"/>
      <c r="D180" s="70"/>
      <c r="E180" s="4"/>
    </row>
    <row r="181" spans="1:5" x14ac:dyDescent="0.2">
      <c r="A181" s="1"/>
      <c r="C181" s="3"/>
      <c r="D181" s="70"/>
      <c r="E181" s="4"/>
    </row>
    <row r="182" spans="1:5" x14ac:dyDescent="0.2">
      <c r="A182" s="1"/>
      <c r="C182" s="3"/>
      <c r="D182" s="70"/>
      <c r="E182" s="4"/>
    </row>
    <row r="183" spans="1:5" x14ac:dyDescent="0.2">
      <c r="A183" s="1"/>
      <c r="C183" s="3"/>
      <c r="D183" s="70"/>
      <c r="E183" s="4"/>
    </row>
    <row r="184" spans="1:5" x14ac:dyDescent="0.2">
      <c r="A184" s="1"/>
      <c r="C184" s="3"/>
      <c r="D184" s="70"/>
      <c r="E184" s="4"/>
    </row>
    <row r="185" spans="1:5" x14ac:dyDescent="0.2">
      <c r="A185" s="1"/>
      <c r="C185" s="3"/>
      <c r="D185" s="70"/>
      <c r="E185" s="4"/>
    </row>
    <row r="186" spans="1:5" x14ac:dyDescent="0.2">
      <c r="A186" s="1"/>
      <c r="C186" s="3"/>
      <c r="D186" s="70"/>
      <c r="E186" s="4"/>
    </row>
    <row r="187" spans="1:5" x14ac:dyDescent="0.2">
      <c r="A187" s="1"/>
      <c r="C187" s="3"/>
      <c r="D187" s="70"/>
      <c r="E187" s="4"/>
    </row>
    <row r="188" spans="1:5" x14ac:dyDescent="0.2">
      <c r="A188" s="1"/>
      <c r="C188" s="3"/>
      <c r="D188" s="70"/>
      <c r="E188" s="4"/>
    </row>
    <row r="189" spans="1:5" x14ac:dyDescent="0.2">
      <c r="A189" s="1"/>
      <c r="C189" s="3"/>
      <c r="D189" s="70"/>
      <c r="E189" s="4"/>
    </row>
    <row r="190" spans="1:5" x14ac:dyDescent="0.2">
      <c r="A190" s="1"/>
      <c r="C190" s="3"/>
      <c r="D190" s="70"/>
      <c r="E190" s="4"/>
    </row>
    <row r="191" spans="1:5" x14ac:dyDescent="0.2">
      <c r="A191" s="1"/>
      <c r="C191" s="3"/>
      <c r="D191" s="70"/>
      <c r="E191" s="4"/>
    </row>
    <row r="192" spans="1:5" x14ac:dyDescent="0.2">
      <c r="A192" s="1"/>
      <c r="C192" s="3"/>
      <c r="D192" s="70"/>
      <c r="E192" s="4"/>
    </row>
    <row r="193" spans="1:5" x14ac:dyDescent="0.2">
      <c r="A193" s="1"/>
      <c r="C193" s="3"/>
      <c r="D193" s="70"/>
      <c r="E193" s="4"/>
    </row>
    <row r="194" spans="1:5" x14ac:dyDescent="0.2">
      <c r="A194" s="1"/>
      <c r="C194" s="3"/>
      <c r="D194" s="70"/>
      <c r="E194" s="4"/>
    </row>
    <row r="195" spans="1:5" x14ac:dyDescent="0.2">
      <c r="A195" s="1"/>
      <c r="C195" s="3"/>
      <c r="D195" s="70"/>
      <c r="E195" s="4"/>
    </row>
    <row r="196" spans="1:5" x14ac:dyDescent="0.2">
      <c r="A196" s="1"/>
      <c r="C196" s="3"/>
      <c r="D196" s="70"/>
      <c r="E196" s="4"/>
    </row>
    <row r="197" spans="1:5" x14ac:dyDescent="0.2">
      <c r="A197" s="1"/>
      <c r="C197" s="3"/>
      <c r="D197" s="70"/>
      <c r="E197" s="4"/>
    </row>
    <row r="198" spans="1:5" x14ac:dyDescent="0.2">
      <c r="A198" s="1"/>
      <c r="C198" s="3"/>
      <c r="D198" s="70"/>
      <c r="E198" s="4"/>
    </row>
    <row r="199" spans="1:5" x14ac:dyDescent="0.2">
      <c r="A199" s="1"/>
      <c r="C199" s="3"/>
      <c r="D199" s="70"/>
      <c r="E199" s="4"/>
    </row>
    <row r="200" spans="1:5" x14ac:dyDescent="0.2">
      <c r="A200" s="1"/>
      <c r="C200" s="3"/>
      <c r="D200" s="70"/>
      <c r="E200" s="4"/>
    </row>
    <row r="201" spans="1:5" x14ac:dyDescent="0.2">
      <c r="A201" s="1"/>
      <c r="C201" s="3"/>
      <c r="D201" s="70"/>
      <c r="E201" s="4"/>
    </row>
    <row r="202" spans="1:5" x14ac:dyDescent="0.2">
      <c r="A202" s="1"/>
      <c r="C202" s="3"/>
      <c r="D202" s="70"/>
      <c r="E202" s="4"/>
    </row>
    <row r="203" spans="1:5" x14ac:dyDescent="0.2">
      <c r="A203" s="1"/>
      <c r="C203" s="3"/>
      <c r="D203" s="70"/>
      <c r="E203" s="4"/>
    </row>
    <row r="204" spans="1:5" x14ac:dyDescent="0.2">
      <c r="A204" s="1"/>
      <c r="C204" s="3"/>
      <c r="D204" s="70"/>
      <c r="E204" s="4"/>
    </row>
    <row r="205" spans="1:5" x14ac:dyDescent="0.2">
      <c r="A205" s="1"/>
      <c r="C205" s="3"/>
      <c r="D205" s="70"/>
      <c r="E205" s="4"/>
    </row>
    <row r="206" spans="1:5" x14ac:dyDescent="0.2">
      <c r="A206" s="1"/>
      <c r="C206" s="3"/>
      <c r="D206" s="70"/>
      <c r="E206" s="4"/>
    </row>
    <row r="207" spans="1:5" x14ac:dyDescent="0.2">
      <c r="A207" s="1"/>
      <c r="C207" s="3"/>
      <c r="D207" s="70"/>
      <c r="E207" s="4"/>
    </row>
    <row r="208" spans="1:5" x14ac:dyDescent="0.2">
      <c r="A208" s="1"/>
      <c r="C208" s="3"/>
      <c r="D208" s="70"/>
      <c r="E208" s="4"/>
    </row>
    <row r="209" spans="1:5" x14ac:dyDescent="0.2">
      <c r="A209" s="1"/>
      <c r="C209" s="3"/>
      <c r="D209" s="70"/>
      <c r="E209" s="4"/>
    </row>
    <row r="210" spans="1:5" x14ac:dyDescent="0.2">
      <c r="A210" s="1"/>
      <c r="C210" s="3"/>
      <c r="D210" s="70"/>
      <c r="E210" s="4"/>
    </row>
    <row r="211" spans="1:5" x14ac:dyDescent="0.2">
      <c r="A211" s="1"/>
      <c r="C211" s="3"/>
      <c r="D211" s="70"/>
      <c r="E211" s="4"/>
    </row>
    <row r="212" spans="1:5" x14ac:dyDescent="0.2">
      <c r="A212" s="1"/>
      <c r="E212" s="4"/>
    </row>
    <row r="213" spans="1:5" x14ac:dyDescent="0.2">
      <c r="A213" s="1"/>
    </row>
  </sheetData>
  <mergeCells count="31">
    <mergeCell ref="A151:E151"/>
    <mergeCell ref="A152:E152"/>
    <mergeCell ref="A7:E7"/>
    <mergeCell ref="A74:E74"/>
    <mergeCell ref="A110:E110"/>
    <mergeCell ref="A111:A135"/>
    <mergeCell ref="B111:B135"/>
    <mergeCell ref="D111:D112"/>
    <mergeCell ref="E111:E112"/>
    <mergeCell ref="E114:E135"/>
    <mergeCell ref="B75:B108"/>
    <mergeCell ref="A75:A108"/>
    <mergeCell ref="A10:A48"/>
    <mergeCell ref="A51:A60"/>
    <mergeCell ref="B63:B72"/>
    <mergeCell ref="A63:A72"/>
    <mergeCell ref="A2:E2"/>
    <mergeCell ref="A3:E3"/>
    <mergeCell ref="A4:E4"/>
    <mergeCell ref="A6:E6"/>
    <mergeCell ref="A9:E9"/>
    <mergeCell ref="E69:E70"/>
    <mergeCell ref="B10:B13"/>
    <mergeCell ref="E10:E12"/>
    <mergeCell ref="B14:B39"/>
    <mergeCell ref="E14:E16"/>
    <mergeCell ref="B40:B48"/>
    <mergeCell ref="A50:E50"/>
    <mergeCell ref="B51:B57"/>
    <mergeCell ref="B58:B60"/>
    <mergeCell ref="A62:E62"/>
  </mergeCells>
  <pageMargins left="0.23622047244094491" right="0.23622047244094491" top="0.74803149606299213" bottom="0.74803149606299213" header="0.31496062992125984" footer="0.31496062992125984"/>
  <pageSetup paperSize="9" scale="60" orientation="portrait" verticalDpi="0" r:id="rId1"/>
  <headerFooter>
    <oddFooter>&amp;CPágina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6"/>
  <sheetViews>
    <sheetView topLeftCell="A13" workbookViewId="0">
      <selection activeCell="C8" sqref="C8"/>
    </sheetView>
  </sheetViews>
  <sheetFormatPr baseColWidth="10" defaultRowHeight="15" x14ac:dyDescent="0.25"/>
  <cols>
    <col min="2" max="2" width="27.5703125" customWidth="1"/>
    <col min="3" max="3" width="56" customWidth="1"/>
    <col min="4" max="4" width="45" customWidth="1"/>
  </cols>
  <sheetData>
    <row r="1" spans="2:8" ht="15.75" thickBot="1" x14ac:dyDescent="0.3"/>
    <row r="2" spans="2:8" ht="56.25" customHeight="1" x14ac:dyDescent="0.25">
      <c r="B2" s="529" t="s">
        <v>381</v>
      </c>
      <c r="C2" s="292" t="s">
        <v>380</v>
      </c>
      <c r="D2" s="291"/>
      <c r="E2" s="291"/>
      <c r="F2" s="291"/>
      <c r="G2" s="291"/>
      <c r="H2" s="291"/>
    </row>
    <row r="3" spans="2:8" ht="15" customHeight="1" x14ac:dyDescent="0.25">
      <c r="B3" s="530"/>
      <c r="C3" s="291"/>
      <c r="D3" s="291"/>
      <c r="E3" s="291"/>
      <c r="F3" s="291"/>
      <c r="G3" s="291"/>
      <c r="H3" s="291"/>
    </row>
    <row r="4" spans="2:8" ht="75" x14ac:dyDescent="0.25">
      <c r="B4" s="530"/>
      <c r="C4" s="293" t="s">
        <v>382</v>
      </c>
      <c r="D4" s="291"/>
      <c r="E4" s="291"/>
      <c r="F4" s="291"/>
      <c r="G4" s="291"/>
      <c r="H4" s="291"/>
    </row>
    <row r="5" spans="2:8" ht="11.25" customHeight="1" x14ac:dyDescent="0.25">
      <c r="B5" s="530"/>
      <c r="D5" s="291"/>
      <c r="E5" s="291"/>
      <c r="F5" s="291"/>
      <c r="G5" s="291"/>
      <c r="H5" s="291"/>
    </row>
    <row r="6" spans="2:8" ht="45.75" thickBot="1" x14ac:dyDescent="0.3">
      <c r="B6" s="531"/>
      <c r="C6" s="293" t="s">
        <v>383</v>
      </c>
    </row>
    <row r="7" spans="2:8" ht="16.5" thickBot="1" x14ac:dyDescent="0.3">
      <c r="B7" s="297"/>
      <c r="C7" s="298"/>
    </row>
    <row r="8" spans="2:8" ht="48.75" customHeight="1" thickBot="1" x14ac:dyDescent="0.35">
      <c r="B8" s="295" t="s">
        <v>385</v>
      </c>
      <c r="C8" s="294" t="s">
        <v>384</v>
      </c>
    </row>
    <row r="9" spans="2:8" ht="15" customHeight="1" thickBot="1" x14ac:dyDescent="0.3">
      <c r="B9" s="296"/>
    </row>
    <row r="10" spans="2:8" ht="149.25" customHeight="1" thickBot="1" x14ac:dyDescent="0.3">
      <c r="B10" s="299" t="s">
        <v>387</v>
      </c>
      <c r="C10" s="293" t="s">
        <v>386</v>
      </c>
    </row>
    <row r="11" spans="2:8" ht="15.75" thickBot="1" x14ac:dyDescent="0.3"/>
    <row r="12" spans="2:8" ht="192" thickBot="1" x14ac:dyDescent="0.3">
      <c r="B12" s="301" t="s">
        <v>388</v>
      </c>
      <c r="C12" s="300" t="s">
        <v>389</v>
      </c>
    </row>
    <row r="13" spans="2:8" ht="15.75" thickBot="1" x14ac:dyDescent="0.3"/>
    <row r="14" spans="2:8" ht="60.75" thickBot="1" x14ac:dyDescent="0.3">
      <c r="B14" s="303" t="s">
        <v>391</v>
      </c>
      <c r="C14" s="302" t="s">
        <v>390</v>
      </c>
    </row>
    <row r="16" spans="2:8" ht="75" x14ac:dyDescent="0.25">
      <c r="B16" s="304" t="s">
        <v>393</v>
      </c>
      <c r="C16" s="291" t="s">
        <v>392</v>
      </c>
    </row>
  </sheetData>
  <mergeCells count="1">
    <mergeCell ref="B2:B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EVALUACIÓN INDICADORES.-VINCULA</vt:lpstr>
      <vt:lpstr>MATRIZ EVALUACIÓN</vt:lpstr>
      <vt:lpstr>POA 2016.REESTRUCTURACIÓN.UA</vt:lpstr>
      <vt:lpstr>RESUMEN POA 2016</vt:lpstr>
      <vt:lpstr>Hoja1</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Toshiba-User</dc:creator>
  <cp:lastModifiedBy>Planeamiento</cp:lastModifiedBy>
  <cp:lastPrinted>2016-07-13T15:06:17Z</cp:lastPrinted>
  <dcterms:created xsi:type="dcterms:W3CDTF">2016-03-16T00:36:17Z</dcterms:created>
  <dcterms:modified xsi:type="dcterms:W3CDTF">2016-08-11T19:38:18Z</dcterms:modified>
</cp:coreProperties>
</file>