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sta\Desktop\PVV-02 MONITOREO DE PROYECTOS\"/>
    </mc:Choice>
  </mc:AlternateContent>
  <bookViews>
    <workbookView xWindow="0" yWindow="0" windowWidth="20370" windowHeight="7680"/>
  </bookViews>
  <sheets>
    <sheet name="Etapa 2 Ejecución y monitoreo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29" i="2" l="1"/>
  <c r="R29" i="2" s="1"/>
  <c r="M30" i="2"/>
  <c r="M31" i="2"/>
  <c r="E35" i="2" l="1"/>
  <c r="M34" i="2"/>
  <c r="R34" i="2" s="1"/>
  <c r="K34" i="2"/>
  <c r="M33" i="2"/>
  <c r="Q33" i="2" s="1"/>
  <c r="K33" i="2"/>
  <c r="M32" i="2"/>
  <c r="R32" i="2" s="1"/>
  <c r="K32" i="2"/>
  <c r="R31" i="2"/>
  <c r="K31" i="2"/>
  <c r="R30" i="2"/>
  <c r="K30" i="2"/>
  <c r="Q29" i="2"/>
  <c r="K29" i="2"/>
  <c r="R28" i="2"/>
  <c r="M28" i="2"/>
  <c r="Q28" i="2" s="1"/>
  <c r="K28" i="2"/>
  <c r="M27" i="2"/>
  <c r="R27" i="2" s="1"/>
  <c r="K27" i="2"/>
  <c r="M26" i="2"/>
  <c r="Q26" i="2" s="1"/>
  <c r="K26" i="2"/>
  <c r="M25" i="2"/>
  <c r="M35" i="2" s="1"/>
  <c r="K25" i="2"/>
  <c r="R33" i="2" l="1"/>
  <c r="Q27" i="2"/>
  <c r="R26" i="2"/>
  <c r="Q25" i="2"/>
  <c r="Q31" i="2"/>
  <c r="R25" i="2"/>
  <c r="K35" i="2"/>
  <c r="Q30" i="2"/>
  <c r="Q32" i="2"/>
  <c r="Q34" i="2"/>
  <c r="R35" i="2" l="1"/>
  <c r="Q35" i="2"/>
</calcChain>
</file>

<file path=xl/comments1.xml><?xml version="1.0" encoding="utf-8"?>
<comments xmlns="http://schemas.openxmlformats.org/spreadsheetml/2006/main">
  <authors>
    <author>EriK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EriK:</t>
        </r>
        <r>
          <rPr>
            <sz val="9"/>
            <color indexed="81"/>
            <rFont val="Tahoma"/>
            <family val="2"/>
          </rPr>
          <t xml:space="preserve">
practicas clinicas
practica comunitaria</t>
        </r>
      </text>
    </comment>
    <comment ref="E21" authorId="0" shapeId="0">
      <text>
        <r>
          <rPr>
            <sz val="11"/>
            <color indexed="81"/>
            <rFont val="Tahoma"/>
            <family val="2"/>
          </rPr>
          <t xml:space="preserve">Porcentaje de la Ponderación, que indica la importancia de la actividad a desarrollarse
</t>
        </r>
      </text>
    </comment>
    <comment ref="N21" authorId="0" shapeId="0">
      <text>
        <r>
          <rPr>
            <sz val="11"/>
            <color indexed="81"/>
            <rFont val="Tahoma"/>
            <family val="2"/>
          </rPr>
          <t xml:space="preserve">Existen actividades que por su nivel de impacto han logrado exitosos resultados y quizás no se ha logrado beneficiar a todo lo programado, colocar cuando amerite este caso
</t>
        </r>
      </text>
    </comment>
    <comment ref="R21" authorId="0" shapeId="0">
      <text>
        <r>
          <rPr>
            <sz val="11"/>
            <color indexed="81"/>
            <rFont val="Tahoma"/>
            <family val="2"/>
          </rPr>
          <t>Indica los niveles alcanzados en cada poderación sea si ha aplicado prioridad o no.</t>
        </r>
      </text>
    </comment>
    <comment ref="J23" authorId="0" shapeId="0">
      <text>
        <r>
          <rPr>
            <sz val="11"/>
            <color indexed="81"/>
            <rFont val="Tahoma"/>
            <family val="2"/>
          </rPr>
          <t xml:space="preserve">La meta que programó en el proyecto por la actividad a desarrollar se coloca en porcentaje
</t>
        </r>
      </text>
    </comment>
    <comment ref="L23" authorId="0" shapeId="0">
      <text>
        <r>
          <rPr>
            <sz val="10"/>
            <color indexed="81"/>
            <rFont val="Tahoma"/>
            <family val="2"/>
          </rPr>
          <t xml:space="preserve">Se colocara el número de los beneficiarios para conocer la meta ejecutada
</t>
        </r>
      </text>
    </comment>
  </commentList>
</comments>
</file>

<file path=xl/sharedStrings.xml><?xml version="1.0" encoding="utf-8"?>
<sst xmlns="http://schemas.openxmlformats.org/spreadsheetml/2006/main" count="95" uniqueCount="80">
  <si>
    <t>DOCENTES</t>
  </si>
  <si>
    <t>%</t>
  </si>
  <si>
    <t>M</t>
  </si>
  <si>
    <t>H</t>
  </si>
  <si>
    <t xml:space="preserve">MATRIZ DE SEGUIMIENTO Y MONITORIO </t>
  </si>
  <si>
    <t>1. Información  General</t>
  </si>
  <si>
    <t>Nombre del Programa:</t>
  </si>
  <si>
    <t>Nombre del Proyecto</t>
  </si>
  <si>
    <t>Unidad Académica:</t>
  </si>
  <si>
    <t>ODONTOLOGIA</t>
  </si>
  <si>
    <t>Carrera:</t>
  </si>
  <si>
    <t>Entidad Beneficicaria:</t>
  </si>
  <si>
    <t xml:space="preserve">Vigencia del proyecto:  </t>
  </si>
  <si>
    <t>Desde - hasta</t>
  </si>
  <si>
    <t>Convenio:</t>
  </si>
  <si>
    <t>(Marco / Especifico)</t>
  </si>
  <si>
    <t>Tipo</t>
  </si>
  <si>
    <t>Alcance Territorial</t>
  </si>
  <si>
    <t>Regional</t>
  </si>
  <si>
    <t>Zona:</t>
  </si>
  <si>
    <t>( Rural o Urbana - Nombre del sitio o comunidad/)</t>
  </si>
  <si>
    <t>Campo Amplio:</t>
  </si>
  <si>
    <t>Educación</t>
  </si>
  <si>
    <t>Campo Específico:</t>
  </si>
  <si>
    <t>Linea de Investigación</t>
  </si>
  <si>
    <t>1 Desarrollo económico sostenible y empresarial</t>
  </si>
  <si>
    <t>Línea de vinculación</t>
  </si>
  <si>
    <t>Area del Conocimiento</t>
  </si>
  <si>
    <t>Sub área del conocimiento</t>
  </si>
  <si>
    <t>2. Ejecución del proyecto:</t>
  </si>
  <si>
    <t>2.1 Presupuesto</t>
  </si>
  <si>
    <t>Planificado:</t>
  </si>
  <si>
    <t>Ejecutado:</t>
  </si>
  <si>
    <t>2.2 Actividades realizadas según el cronograma</t>
  </si>
  <si>
    <t>Componente</t>
  </si>
  <si>
    <t>Actividades</t>
  </si>
  <si>
    <t>Ponderacion</t>
  </si>
  <si>
    <t>INVOLUCRADOS</t>
  </si>
  <si>
    <t>EFICACIA METAS</t>
  </si>
  <si>
    <t>PRIORIDAD ACTIVIDAD</t>
  </si>
  <si>
    <t>% ACUMULADO</t>
  </si>
  <si>
    <t>RESULTADOS EFICACIA METAS (%)</t>
  </si>
  <si>
    <t xml:space="preserve">META PONDERADA % </t>
  </si>
  <si>
    <t>OBSERVACIONES</t>
  </si>
  <si>
    <t>ALUMNOS</t>
  </si>
  <si>
    <t>BENEFICIADOS</t>
  </si>
  <si>
    <t>Trimestral</t>
  </si>
  <si>
    <t>% ANTERIOR</t>
  </si>
  <si>
    <t>% ACTUAL</t>
  </si>
  <si>
    <t>Programada (%)</t>
  </si>
  <si>
    <t>Ejecutada (%)</t>
  </si>
  <si>
    <t>Nro.</t>
  </si>
  <si>
    <t>C</t>
  </si>
  <si>
    <t xml:space="preserve">C.1 </t>
  </si>
  <si>
    <t>Ninguno</t>
  </si>
  <si>
    <t>Alta</t>
  </si>
  <si>
    <t>C.2</t>
  </si>
  <si>
    <t>A.1</t>
  </si>
  <si>
    <t>A.2</t>
  </si>
  <si>
    <t>A.3</t>
  </si>
  <si>
    <t>C.3</t>
  </si>
  <si>
    <t>3. Avance del Proyecto</t>
  </si>
  <si>
    <t>3.1 Tiempo de acuerdo al cronograma: (Marque con una X)</t>
  </si>
  <si>
    <t>Adelantado:</t>
  </si>
  <si>
    <t>A tiempo:</t>
  </si>
  <si>
    <t>Atrasado:</t>
  </si>
  <si>
    <t>4. Información del responsable:</t>
  </si>
  <si>
    <t>PRESIDENTE/A COMISIÓN DE VINCULACIÓN: (Nombres y apellidos, cédula, firma)</t>
  </si>
  <si>
    <t>Docente Responsable Proyecto (Nombres y apellidos, cédula, firma)</t>
  </si>
  <si>
    <t>A.1  Etapa de planificación del proyecto</t>
  </si>
  <si>
    <t>A.4 Evaluación del proyecto</t>
  </si>
  <si>
    <t>A.2  Ejecución (investigación - vinculación- docencia)</t>
  </si>
  <si>
    <t>A.3 Monitoreo y seguimiento</t>
  </si>
  <si>
    <t>NOMBRE DEL DOCUMENTO:</t>
  </si>
  <si>
    <t>MATRIZ DE SEGUIMIENTO Y MONITOREO DE PROYECTO DE VINCULACION CON LA SOCIEDAD</t>
  </si>
  <si>
    <t>PROCEDIMIENTO:</t>
  </si>
  <si>
    <t>MONITOREO  DE PROYECTOS DE VINCULACIÓN CON LA  SOCIEDAD</t>
  </si>
  <si>
    <t>REVISIÓN: 1</t>
  </si>
  <si>
    <t>Pág. 1 de 1</t>
  </si>
  <si>
    <t>CÓDIGO: PVV-02-F-002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</si>
</sst>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9">
    <xf numFmtId="0" fontId="0" fillId="0" borderId="0" xfId="0"/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/>
    <xf numFmtId="0" fontId="9" fillId="0" borderId="0" xfId="0" applyFont="1" applyBorder="1"/>
    <xf numFmtId="0" fontId="5" fillId="0" borderId="0" xfId="0" applyFont="1" applyBorder="1"/>
    <xf numFmtId="0" fontId="5" fillId="0" borderId="13" xfId="0" applyFont="1" applyBorder="1"/>
    <xf numFmtId="0" fontId="2" fillId="4" borderId="1" xfId="0" applyFont="1" applyFill="1" applyBorder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12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10" xfId="0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 textRotation="90" wrapText="1"/>
    </xf>
    <xf numFmtId="9" fontId="5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1" fontId="0" fillId="5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>
      <alignment vertical="center"/>
    </xf>
    <xf numFmtId="10" fontId="0" fillId="5" borderId="1" xfId="1" applyNumberFormat="1" applyFont="1" applyFill="1" applyBorder="1" applyAlignment="1">
      <alignment vertical="center"/>
    </xf>
    <xf numFmtId="10" fontId="0" fillId="2" borderId="1" xfId="1" applyNumberFormat="1" applyFont="1" applyFill="1" applyBorder="1" applyAlignment="1">
      <alignment vertical="center"/>
    </xf>
    <xf numFmtId="1" fontId="0" fillId="5" borderId="1" xfId="0" applyNumberFormat="1" applyFill="1" applyBorder="1" applyAlignment="1">
      <alignment vertical="center"/>
    </xf>
    <xf numFmtId="9" fontId="0" fillId="5" borderId="1" xfId="1" applyFont="1" applyFill="1" applyBorder="1" applyAlignment="1">
      <alignment vertical="center"/>
    </xf>
    <xf numFmtId="164" fontId="0" fillId="5" borderId="1" xfId="1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9" fontId="5" fillId="0" borderId="0" xfId="0" applyNumberFormat="1" applyFont="1" applyBorder="1"/>
    <xf numFmtId="1" fontId="5" fillId="0" borderId="0" xfId="0" applyNumberFormat="1" applyFont="1" applyBorder="1"/>
    <xf numFmtId="10" fontId="13" fillId="0" borderId="0" xfId="1" applyNumberFormat="1" applyFont="1" applyBorder="1"/>
    <xf numFmtId="10" fontId="13" fillId="0" borderId="0" xfId="0" applyNumberFormat="1" applyFont="1" applyBorder="1"/>
    <xf numFmtId="0" fontId="5" fillId="0" borderId="4" xfId="0" applyFont="1" applyBorder="1"/>
    <xf numFmtId="0" fontId="5" fillId="0" borderId="11" xfId="0" applyFont="1" applyBorder="1"/>
    <xf numFmtId="0" fontId="0" fillId="0" borderId="11" xfId="0" applyBorder="1"/>
    <xf numFmtId="0" fontId="0" fillId="0" borderId="5" xfId="0" applyBorder="1"/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/>
    <xf numFmtId="0" fontId="19" fillId="0" borderId="15" xfId="0" applyFont="1" applyBorder="1" applyAlignment="1"/>
    <xf numFmtId="0" fontId="19" fillId="0" borderId="2" xfId="0" applyFont="1" applyBorder="1" applyAlignment="1"/>
    <xf numFmtId="0" fontId="12" fillId="0" borderId="3" xfId="0" applyFont="1" applyBorder="1" applyAlignment="1"/>
    <xf numFmtId="0" fontId="12" fillId="0" borderId="9" xfId="0" applyFont="1" applyBorder="1" applyAlignment="1"/>
    <xf numFmtId="0" fontId="12" fillId="0" borderId="12" xfId="0" applyFont="1" applyBorder="1" applyAlignment="1"/>
    <xf numFmtId="0" fontId="12" fillId="0" borderId="13" xfId="0" applyFont="1" applyBorder="1" applyAlignment="1"/>
    <xf numFmtId="0" fontId="19" fillId="0" borderId="9" xfId="0" applyFont="1" applyBorder="1" applyAlignment="1"/>
    <xf numFmtId="0" fontId="19" fillId="0" borderId="10" xfId="0" applyFont="1" applyBorder="1" applyAlignment="1"/>
    <xf numFmtId="0" fontId="12" fillId="0" borderId="14" xfId="0" applyFont="1" applyBorder="1" applyAlignment="1"/>
    <xf numFmtId="0" fontId="12" fillId="0" borderId="15" xfId="0" applyFont="1" applyBorder="1" applyAlignment="1"/>
    <xf numFmtId="0" fontId="5" fillId="0" borderId="1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4" borderId="4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Border="1"/>
    <xf numFmtId="0" fontId="0" fillId="0" borderId="10" xfId="0" applyBorder="1"/>
    <xf numFmtId="0" fontId="5" fillId="0" borderId="15" xfId="0" applyFont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textRotation="90"/>
    </xf>
    <xf numFmtId="0" fontId="12" fillId="3" borderId="7" xfId="0" applyFont="1" applyFill="1" applyBorder="1" applyAlignment="1">
      <alignment horizontal="center" vertical="center" textRotation="90"/>
    </xf>
    <xf numFmtId="0" fontId="12" fillId="3" borderId="6" xfId="0" applyFont="1" applyFill="1" applyBorder="1" applyAlignment="1">
      <alignment horizontal="center" vertical="center" textRotation="90" wrapText="1"/>
    </xf>
    <xf numFmtId="0" fontId="12" fillId="3" borderId="7" xfId="0" applyFont="1" applyFill="1" applyBorder="1" applyAlignment="1">
      <alignment horizontal="center" vertical="center" textRotation="90" wrapText="1"/>
    </xf>
    <xf numFmtId="0" fontId="18" fillId="3" borderId="14" xfId="0" applyFont="1" applyFill="1" applyBorder="1" applyAlignment="1">
      <alignment horizontal="center" vertical="center" textRotation="90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10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11" xfId="0" applyFont="1" applyBorder="1"/>
    <xf numFmtId="0" fontId="5" fillId="0" borderId="5" xfId="0" applyFont="1" applyBorder="1"/>
    <xf numFmtId="0" fontId="10" fillId="4" borderId="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1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3"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ECFF"/>
      <color rgb="FFFFCCFF"/>
      <color rgb="FFFFFFCC"/>
      <color rgb="FF00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812800</xdr:colOff>
      <xdr:row>12</xdr:row>
      <xdr:rowOff>139700</xdr:rowOff>
    </xdr:from>
    <xdr:to>
      <xdr:col>1</xdr:col>
      <xdr:colOff>812800</xdr:colOff>
      <xdr:row>13</xdr:row>
      <xdr:rowOff>14995</xdr:rowOff>
    </xdr:to>
    <xdr:sp macro="" textlink="">
      <xdr:nvSpPr>
        <xdr:cNvPr id="2" name="AutoShape 1" descr="Resultado de imagen para uleam"/>
        <xdr:cNvSpPr>
          <a:spLocks noChangeAspect="1" noChangeArrowheads="1"/>
        </xdr:cNvSpPr>
      </xdr:nvSpPr>
      <xdr:spPr bwMode="auto">
        <a:xfrm>
          <a:off x="1574800" y="3178175"/>
          <a:ext cx="0" cy="294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1</xdr:row>
      <xdr:rowOff>158750</xdr:rowOff>
    </xdr:from>
    <xdr:to>
      <xdr:col>0</xdr:col>
      <xdr:colOff>497417</xdr:colOff>
      <xdr:row>4</xdr:row>
      <xdr:rowOff>53128</xdr:rowOff>
    </xdr:to>
    <xdr:pic>
      <xdr:nvPicPr>
        <xdr:cNvPr id="10" name="Imagen 9" descr="http://terceroa.blogspot.es/img/ULEA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9250"/>
          <a:ext cx="402167" cy="46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455083</xdr:colOff>
      <xdr:row>1</xdr:row>
      <xdr:rowOff>169333</xdr:rowOff>
    </xdr:from>
    <xdr:to>
      <xdr:col>18</xdr:col>
      <xdr:colOff>1026584</xdr:colOff>
      <xdr:row>4</xdr:row>
      <xdr:rowOff>108719</xdr:rowOff>
    </xdr:to>
    <xdr:pic>
      <xdr:nvPicPr>
        <xdr:cNvPr id="11" name="3 Imagen" descr="C:\Documents and Settings\Usuario\Escritorio\logos\imagen 5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583" y="359833"/>
          <a:ext cx="571501" cy="51088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uido\AppData\Local\Temp\Copia%20de%20MATRIZ%20PROYECTOS%20ETAPAS%201,%202%20Y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PAUNO"/>
      <sheetName val="ETAPA DOS"/>
      <sheetName val="ETAPATRES"/>
      <sheetName val="Hoja1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43"/>
  <sheetViews>
    <sheetView tabSelected="1" zoomScale="90" zoomScaleNormal="90" workbookViewId="0">
      <selection activeCell="B3" sqref="B3"/>
    </sheetView>
  </sheetViews>
  <sheetFormatPr baseColWidth="10" defaultRowHeight="15" x14ac:dyDescent="0.25"/>
  <cols>
    <col min="2" max="2" width="18.7109375" customWidth="1"/>
    <col min="4" max="4" width="39.42578125" customWidth="1"/>
    <col min="15" max="16" width="0" hidden="1" customWidth="1"/>
    <col min="18" max="18" width="18.7109375" customWidth="1"/>
    <col min="19" max="19" width="16.140625" customWidth="1"/>
  </cols>
  <sheetData>
    <row r="2" spans="1:19" x14ac:dyDescent="0.25">
      <c r="A2" s="161"/>
      <c r="B2" s="65" t="s">
        <v>73</v>
      </c>
      <c r="C2" s="66"/>
      <c r="D2" s="66"/>
      <c r="E2" s="57"/>
      <c r="F2" s="57"/>
      <c r="G2" s="57"/>
      <c r="H2" s="57"/>
      <c r="I2" s="57"/>
      <c r="J2" s="57"/>
      <c r="K2" s="57"/>
      <c r="L2" s="57"/>
      <c r="M2" s="58"/>
      <c r="N2" s="163" t="s">
        <v>79</v>
      </c>
      <c r="O2" s="163"/>
      <c r="P2" s="163"/>
      <c r="Q2" s="163"/>
      <c r="R2" s="164"/>
      <c r="S2" s="162"/>
    </row>
    <row r="3" spans="1:19" x14ac:dyDescent="0.25">
      <c r="A3" s="161"/>
      <c r="B3" s="61" t="s">
        <v>74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62"/>
      <c r="N3" s="165"/>
      <c r="O3" s="165"/>
      <c r="P3" s="165"/>
      <c r="Q3" s="165"/>
      <c r="R3" s="166"/>
      <c r="S3" s="162"/>
    </row>
    <row r="4" spans="1:19" x14ac:dyDescent="0.25">
      <c r="A4" s="161"/>
      <c r="B4" s="53" t="s">
        <v>75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163" t="s">
        <v>77</v>
      </c>
      <c r="O4" s="163"/>
      <c r="P4" s="163"/>
      <c r="Q4" s="163"/>
      <c r="R4" s="164"/>
      <c r="S4" s="162"/>
    </row>
    <row r="5" spans="1:19" x14ac:dyDescent="0.25">
      <c r="A5" s="161"/>
      <c r="B5" s="59" t="s">
        <v>76</v>
      </c>
      <c r="C5" s="60"/>
      <c r="D5" s="60"/>
      <c r="E5" s="63"/>
      <c r="F5" s="63"/>
      <c r="G5" s="63"/>
      <c r="H5" s="63"/>
      <c r="I5" s="63"/>
      <c r="J5" s="63"/>
      <c r="K5" s="63"/>
      <c r="L5" s="63"/>
      <c r="M5" s="64"/>
      <c r="N5" s="167" t="s">
        <v>78</v>
      </c>
      <c r="O5" s="167"/>
      <c r="P5" s="167"/>
      <c r="Q5" s="167"/>
      <c r="R5" s="168"/>
      <c r="S5" s="162"/>
    </row>
    <row r="6" spans="1:19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21" x14ac:dyDescent="0.25">
      <c r="A7" s="160" t="s">
        <v>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</row>
    <row r="8" spans="1:19" ht="18.75" x14ac:dyDescent="0.25">
      <c r="A8" s="151" t="s">
        <v>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3"/>
    </row>
    <row r="9" spans="1:19" ht="15.75" x14ac:dyDescent="0.25">
      <c r="A9" s="139" t="s">
        <v>6</v>
      </c>
      <c r="B9" s="139"/>
      <c r="C9" s="136"/>
      <c r="D9" s="154"/>
      <c r="E9" s="137"/>
      <c r="F9" s="1" t="s">
        <v>7</v>
      </c>
      <c r="G9" s="2"/>
      <c r="H9" s="2"/>
      <c r="I9" s="3"/>
      <c r="J9" s="131"/>
      <c r="K9" s="138"/>
      <c r="L9" s="138"/>
      <c r="M9" s="138"/>
      <c r="N9" s="138"/>
      <c r="O9" s="138"/>
      <c r="P9" s="138"/>
      <c r="Q9" s="138"/>
      <c r="R9" s="138"/>
      <c r="S9" s="132"/>
    </row>
    <row r="10" spans="1:19" ht="15.75" x14ac:dyDescent="0.25">
      <c r="A10" s="4" t="s">
        <v>8</v>
      </c>
      <c r="B10" s="4"/>
      <c r="C10" s="136" t="s">
        <v>9</v>
      </c>
      <c r="D10" s="154"/>
      <c r="E10" s="137"/>
      <c r="F10" s="139" t="s">
        <v>10</v>
      </c>
      <c r="G10" s="139"/>
      <c r="H10" s="139"/>
      <c r="I10" s="139"/>
      <c r="J10" s="131"/>
      <c r="K10" s="138"/>
      <c r="L10" s="138"/>
      <c r="M10" s="138"/>
      <c r="N10" s="138"/>
      <c r="O10" s="138"/>
      <c r="P10" s="138"/>
      <c r="Q10" s="138"/>
      <c r="R10" s="138"/>
      <c r="S10" s="132"/>
    </row>
    <row r="11" spans="1:19" ht="15.75" x14ac:dyDescent="0.25">
      <c r="A11" s="5" t="s">
        <v>11</v>
      </c>
      <c r="B11" s="5"/>
      <c r="C11" s="136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37"/>
    </row>
    <row r="12" spans="1:19" ht="15.75" x14ac:dyDescent="0.25">
      <c r="A12" s="139" t="s">
        <v>12</v>
      </c>
      <c r="B12" s="139"/>
      <c r="C12" s="155" t="s">
        <v>13</v>
      </c>
      <c r="D12" s="156"/>
      <c r="E12" s="157"/>
      <c r="F12" s="146" t="s">
        <v>14</v>
      </c>
      <c r="G12" s="147"/>
      <c r="H12" s="148"/>
      <c r="I12" s="158" t="s">
        <v>15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15.75" x14ac:dyDescent="0.25">
      <c r="A13" s="131" t="s">
        <v>16</v>
      </c>
      <c r="B13" s="132"/>
      <c r="C13" s="143"/>
      <c r="D13" s="144"/>
      <c r="E13" s="145"/>
      <c r="F13" s="146" t="s">
        <v>17</v>
      </c>
      <c r="G13" s="147"/>
      <c r="H13" s="147"/>
      <c r="I13" s="147"/>
      <c r="J13" s="148"/>
      <c r="K13" s="149" t="s">
        <v>18</v>
      </c>
      <c r="L13" s="150"/>
      <c r="M13" s="138"/>
      <c r="N13" s="138"/>
      <c r="O13" s="132"/>
      <c r="Q13" s="5" t="s">
        <v>19</v>
      </c>
      <c r="R13" s="51" t="s">
        <v>20</v>
      </c>
      <c r="S13" s="52"/>
    </row>
    <row r="14" spans="1:19" ht="15.75" x14ac:dyDescent="0.25">
      <c r="A14" s="131" t="s">
        <v>21</v>
      </c>
      <c r="B14" s="132"/>
      <c r="C14" s="133" t="s">
        <v>22</v>
      </c>
      <c r="D14" s="134"/>
      <c r="E14" s="134"/>
      <c r="F14" s="134"/>
      <c r="G14" s="134"/>
      <c r="H14" s="134"/>
      <c r="I14" s="134"/>
      <c r="J14" s="134"/>
      <c r="K14" s="134"/>
      <c r="L14" s="135"/>
      <c r="M14" s="136" t="s">
        <v>23</v>
      </c>
      <c r="N14" s="137"/>
      <c r="O14" s="138" t="s">
        <v>22</v>
      </c>
      <c r="P14" s="138"/>
      <c r="Q14" s="138"/>
      <c r="R14" s="138"/>
      <c r="S14" s="132"/>
    </row>
    <row r="15" spans="1:19" ht="15.75" x14ac:dyDescent="0.25">
      <c r="A15" s="139" t="s">
        <v>24</v>
      </c>
      <c r="B15" s="139"/>
      <c r="C15" s="139" t="s">
        <v>25</v>
      </c>
      <c r="D15" s="139"/>
      <c r="E15" s="140" t="s">
        <v>26</v>
      </c>
      <c r="F15" s="141"/>
      <c r="G15" s="141"/>
      <c r="H15" s="141"/>
      <c r="I15" s="142"/>
      <c r="J15" s="140"/>
      <c r="K15" s="141"/>
      <c r="L15" s="141"/>
      <c r="M15" s="141"/>
      <c r="N15" s="142"/>
      <c r="O15" s="6"/>
      <c r="P15" s="6"/>
      <c r="Q15" s="6"/>
      <c r="R15" s="6"/>
      <c r="S15" s="7"/>
    </row>
    <row r="16" spans="1:19" ht="15.75" x14ac:dyDescent="0.25">
      <c r="A16" s="8" t="s">
        <v>27</v>
      </c>
      <c r="B16" s="8"/>
      <c r="C16" s="116"/>
      <c r="D16" s="117"/>
      <c r="E16" s="118" t="s">
        <v>28</v>
      </c>
      <c r="F16" s="119"/>
      <c r="G16" s="119"/>
      <c r="H16" s="119"/>
      <c r="I16" s="120"/>
      <c r="J16" s="121"/>
      <c r="K16" s="122"/>
      <c r="L16" s="122"/>
      <c r="M16" s="122"/>
      <c r="N16" s="123"/>
      <c r="O16" s="9"/>
      <c r="P16" s="10"/>
      <c r="Q16" s="10"/>
      <c r="R16" s="10"/>
      <c r="S16" s="11"/>
    </row>
    <row r="17" spans="1:19" ht="18.75" x14ac:dyDescent="0.3">
      <c r="A17" s="12" t="s">
        <v>29</v>
      </c>
      <c r="B17" s="12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</row>
    <row r="18" spans="1:19" x14ac:dyDescent="0.25">
      <c r="A18" s="13" t="s">
        <v>30</v>
      </c>
      <c r="B18" s="14"/>
      <c r="C18" s="13" t="s">
        <v>31</v>
      </c>
      <c r="D18" s="127"/>
      <c r="E18" s="127"/>
      <c r="F18" s="127"/>
      <c r="G18" s="127"/>
      <c r="H18" s="127"/>
      <c r="I18" s="127"/>
      <c r="J18" s="128" t="s">
        <v>32</v>
      </c>
      <c r="K18" s="129"/>
      <c r="L18" s="129"/>
      <c r="M18" s="130"/>
      <c r="N18" s="15"/>
      <c r="O18" s="118"/>
      <c r="P18" s="119"/>
      <c r="Q18" s="119"/>
      <c r="R18" s="119"/>
      <c r="S18" s="120"/>
    </row>
    <row r="19" spans="1:19" x14ac:dyDescent="0.25">
      <c r="A19" s="1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</row>
    <row r="20" spans="1:19" x14ac:dyDescent="0.25">
      <c r="A20" s="17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</row>
    <row r="21" spans="1:19" hidden="1" x14ac:dyDescent="0.25">
      <c r="A21" s="104" t="s">
        <v>34</v>
      </c>
      <c r="B21" s="105"/>
      <c r="C21" s="104" t="s">
        <v>35</v>
      </c>
      <c r="D21" s="105"/>
      <c r="E21" s="110" t="s">
        <v>36</v>
      </c>
      <c r="F21" s="113" t="s">
        <v>37</v>
      </c>
      <c r="G21" s="113"/>
      <c r="H21" s="113"/>
      <c r="I21" s="113"/>
      <c r="J21" s="85" t="s">
        <v>38</v>
      </c>
      <c r="K21" s="86"/>
      <c r="L21" s="86"/>
      <c r="M21" s="114"/>
      <c r="N21" s="101" t="s">
        <v>39</v>
      </c>
      <c r="O21" s="85" t="s">
        <v>40</v>
      </c>
      <c r="P21" s="86"/>
      <c r="Q21" s="87" t="s">
        <v>41</v>
      </c>
      <c r="R21" s="87" t="s">
        <v>42</v>
      </c>
      <c r="S21" s="87" t="s">
        <v>43</v>
      </c>
    </row>
    <row r="22" spans="1:19" ht="21" x14ac:dyDescent="0.35">
      <c r="A22" s="106"/>
      <c r="B22" s="107"/>
      <c r="C22" s="106"/>
      <c r="D22" s="107"/>
      <c r="E22" s="111"/>
      <c r="F22" s="88" t="s">
        <v>0</v>
      </c>
      <c r="G22" s="90" t="s">
        <v>44</v>
      </c>
      <c r="H22" s="92" t="s">
        <v>45</v>
      </c>
      <c r="I22" s="93"/>
      <c r="J22" s="96" t="s">
        <v>46</v>
      </c>
      <c r="K22" s="97"/>
      <c r="L22" s="97"/>
      <c r="M22" s="98"/>
      <c r="N22" s="102"/>
      <c r="O22" s="99" t="s">
        <v>47</v>
      </c>
      <c r="P22" s="100" t="s">
        <v>48</v>
      </c>
      <c r="Q22" s="87"/>
      <c r="R22" s="87"/>
      <c r="S22" s="87"/>
    </row>
    <row r="23" spans="1:19" ht="56.25" customHeight="1" x14ac:dyDescent="0.25">
      <c r="A23" s="106"/>
      <c r="B23" s="107"/>
      <c r="C23" s="106"/>
      <c r="D23" s="107"/>
      <c r="E23" s="111"/>
      <c r="F23" s="89"/>
      <c r="G23" s="91"/>
      <c r="H23" s="94"/>
      <c r="I23" s="95"/>
      <c r="J23" s="115" t="s">
        <v>49</v>
      </c>
      <c r="K23" s="115"/>
      <c r="L23" s="99" t="s">
        <v>50</v>
      </c>
      <c r="M23" s="99"/>
      <c r="N23" s="102"/>
      <c r="O23" s="99"/>
      <c r="P23" s="100"/>
      <c r="Q23" s="87"/>
      <c r="R23" s="87"/>
      <c r="S23" s="87"/>
    </row>
    <row r="24" spans="1:19" ht="28.5" customHeight="1" x14ac:dyDescent="0.25">
      <c r="A24" s="108"/>
      <c r="B24" s="109"/>
      <c r="C24" s="108"/>
      <c r="D24" s="109"/>
      <c r="E24" s="112"/>
      <c r="F24" s="20" t="s">
        <v>51</v>
      </c>
      <c r="G24" s="20" t="s">
        <v>51</v>
      </c>
      <c r="H24" s="20" t="s">
        <v>3</v>
      </c>
      <c r="I24" s="21" t="s">
        <v>2</v>
      </c>
      <c r="J24" s="21" t="s">
        <v>1</v>
      </c>
      <c r="K24" s="22" t="s">
        <v>52</v>
      </c>
      <c r="L24" s="22" t="s">
        <v>52</v>
      </c>
      <c r="M24" s="22" t="s">
        <v>1</v>
      </c>
      <c r="N24" s="103"/>
      <c r="O24" s="99"/>
      <c r="P24" s="100"/>
      <c r="Q24" s="87"/>
      <c r="R24" s="87"/>
      <c r="S24" s="87"/>
    </row>
    <row r="25" spans="1:19" x14ac:dyDescent="0.25">
      <c r="A25" s="76" t="s">
        <v>53</v>
      </c>
      <c r="B25" s="77"/>
      <c r="C25" s="80" t="s">
        <v>69</v>
      </c>
      <c r="D25" s="81"/>
      <c r="E25" s="23">
        <v>0.25</v>
      </c>
      <c r="F25" s="24">
        <v>3</v>
      </c>
      <c r="G25" s="24">
        <v>28</v>
      </c>
      <c r="H25" s="24">
        <v>80</v>
      </c>
      <c r="I25" s="25">
        <v>120</v>
      </c>
      <c r="J25" s="26">
        <v>0.8</v>
      </c>
      <c r="K25" s="27">
        <f t="shared" ref="K25:K26" si="0">SUM(H25:I25)*J25</f>
        <v>160</v>
      </c>
      <c r="L25" s="28">
        <v>150</v>
      </c>
      <c r="M25" s="29">
        <f t="shared" ref="M25:M26" si="1">L25/SUM(H25:I25)</f>
        <v>0.75</v>
      </c>
      <c r="N25" s="30" t="s">
        <v>54</v>
      </c>
      <c r="O25" s="31"/>
      <c r="P25" s="32"/>
      <c r="Q25" s="30">
        <f>IFERROR((M25/J25),0)</f>
        <v>0.9375</v>
      </c>
      <c r="R25" s="33">
        <f>IFERROR(IF(N25="Alta",L25*E25/L25,IF(N25="Mediana",L25*E25/L25*75%,IF(N25="Baja",L25*E25/L25*25%,M25/J25*E25))),)</f>
        <v>0.234375</v>
      </c>
      <c r="S25" s="34"/>
    </row>
    <row r="26" spans="1:19" x14ac:dyDescent="0.25">
      <c r="A26" s="78"/>
      <c r="B26" s="79"/>
      <c r="C26" s="80" t="s">
        <v>71</v>
      </c>
      <c r="D26" s="81"/>
      <c r="E26" s="23">
        <v>0.4</v>
      </c>
      <c r="F26" s="24">
        <v>3</v>
      </c>
      <c r="G26" s="24">
        <v>28</v>
      </c>
      <c r="H26" s="24">
        <v>80</v>
      </c>
      <c r="I26" s="25">
        <v>120</v>
      </c>
      <c r="J26" s="26">
        <v>0.95</v>
      </c>
      <c r="K26" s="27">
        <f t="shared" si="0"/>
        <v>190</v>
      </c>
      <c r="L26" s="28">
        <v>170</v>
      </c>
      <c r="M26" s="29">
        <f t="shared" si="1"/>
        <v>0.85</v>
      </c>
      <c r="N26" s="30" t="s">
        <v>54</v>
      </c>
      <c r="O26" s="31"/>
      <c r="P26" s="32"/>
      <c r="Q26" s="30">
        <f t="shared" ref="Q26:Q34" si="2">IFERROR((M26/J26),0)</f>
        <v>0.89473684210526316</v>
      </c>
      <c r="R26" s="33">
        <f t="shared" ref="R26:R34" si="3">IFERROR(IF(N26="Alta",L26*E26/L26,IF(N26="Mediana",L26*E26/L26*75%,IF(N26="Baja",L26*E26/L26*25%,M26/J26*E26))),)</f>
        <v>0.35789473684210527</v>
      </c>
      <c r="S26" s="34"/>
    </row>
    <row r="27" spans="1:19" x14ac:dyDescent="0.25">
      <c r="A27" s="78"/>
      <c r="B27" s="79"/>
      <c r="C27" s="80" t="s">
        <v>72</v>
      </c>
      <c r="D27" s="81"/>
      <c r="E27" s="23">
        <v>0.25</v>
      </c>
      <c r="F27" s="24">
        <v>3</v>
      </c>
      <c r="G27" s="24">
        <v>28</v>
      </c>
      <c r="H27" s="24">
        <v>80</v>
      </c>
      <c r="I27" s="25">
        <v>120</v>
      </c>
      <c r="J27" s="26">
        <v>0.9</v>
      </c>
      <c r="K27" s="27">
        <f t="shared" ref="K27" si="4">SUM(H27:I27)*J27</f>
        <v>180</v>
      </c>
      <c r="L27" s="34">
        <v>100</v>
      </c>
      <c r="M27" s="29">
        <f>L27/SUM(H27:I27)</f>
        <v>0.5</v>
      </c>
      <c r="N27" s="30" t="s">
        <v>54</v>
      </c>
      <c r="O27" s="31"/>
      <c r="P27" s="32"/>
      <c r="Q27" s="30">
        <f t="shared" si="2"/>
        <v>0.55555555555555558</v>
      </c>
      <c r="R27" s="33">
        <f t="shared" si="3"/>
        <v>0.1388888888888889</v>
      </c>
      <c r="S27" s="34"/>
    </row>
    <row r="28" spans="1:19" x14ac:dyDescent="0.25">
      <c r="A28" s="78"/>
      <c r="B28" s="79"/>
      <c r="C28" s="80" t="s">
        <v>70</v>
      </c>
      <c r="D28" s="81"/>
      <c r="E28" s="23">
        <v>0.1</v>
      </c>
      <c r="F28" s="24">
        <v>3</v>
      </c>
      <c r="G28" s="24">
        <v>28</v>
      </c>
      <c r="H28" s="24">
        <v>80</v>
      </c>
      <c r="I28" s="25">
        <v>120</v>
      </c>
      <c r="J28" s="26">
        <v>0.93</v>
      </c>
      <c r="K28" s="27">
        <f>SUM(H28:I28)*J28</f>
        <v>186</v>
      </c>
      <c r="L28" s="34">
        <v>100</v>
      </c>
      <c r="M28" s="29">
        <f>L28/SUM(H28:I28)</f>
        <v>0.5</v>
      </c>
      <c r="N28" s="30" t="s">
        <v>55</v>
      </c>
      <c r="O28" s="31"/>
      <c r="P28" s="32"/>
      <c r="Q28" s="30">
        <f t="shared" si="2"/>
        <v>0.5376344086021505</v>
      </c>
      <c r="R28" s="33">
        <f t="shared" si="3"/>
        <v>0.1</v>
      </c>
      <c r="S28" s="34"/>
    </row>
    <row r="29" spans="1:19" x14ac:dyDescent="0.25">
      <c r="A29" s="76" t="s">
        <v>56</v>
      </c>
      <c r="B29" s="77"/>
      <c r="C29" s="80" t="s">
        <v>57</v>
      </c>
      <c r="D29" s="81"/>
      <c r="E29" s="23"/>
      <c r="F29" s="24"/>
      <c r="G29" s="24"/>
      <c r="H29" s="24">
        <v>15</v>
      </c>
      <c r="I29" s="25">
        <v>0</v>
      </c>
      <c r="J29" s="26">
        <v>0</v>
      </c>
      <c r="K29" s="27">
        <f t="shared" ref="K29" si="5">SUM(H29:I29)*J29</f>
        <v>0</v>
      </c>
      <c r="L29" s="37">
        <v>0</v>
      </c>
      <c r="M29" s="29">
        <f t="shared" ref="M29:M34" si="6">L29/SUM(H29:I29)</f>
        <v>0</v>
      </c>
      <c r="N29" s="30" t="s">
        <v>54</v>
      </c>
      <c r="O29" s="31"/>
      <c r="P29" s="32"/>
      <c r="Q29" s="30">
        <f t="shared" si="2"/>
        <v>0</v>
      </c>
      <c r="R29" s="33">
        <f t="shared" si="3"/>
        <v>0</v>
      </c>
      <c r="S29" s="35"/>
    </row>
    <row r="30" spans="1:19" x14ac:dyDescent="0.25">
      <c r="A30" s="78"/>
      <c r="B30" s="79"/>
      <c r="C30" s="80" t="s">
        <v>58</v>
      </c>
      <c r="D30" s="81"/>
      <c r="E30" s="36"/>
      <c r="F30" s="24"/>
      <c r="G30" s="24"/>
      <c r="H30" s="24">
        <v>15</v>
      </c>
      <c r="I30" s="25">
        <v>0</v>
      </c>
      <c r="J30" s="26">
        <v>0</v>
      </c>
      <c r="K30" s="27">
        <f t="shared" ref="K30:K34" si="7">SUM(H30:I30)*J30</f>
        <v>0</v>
      </c>
      <c r="L30" s="37">
        <v>0</v>
      </c>
      <c r="M30" s="29">
        <f t="shared" si="6"/>
        <v>0</v>
      </c>
      <c r="N30" s="30" t="s">
        <v>54</v>
      </c>
      <c r="O30" s="31"/>
      <c r="P30" s="32"/>
      <c r="Q30" s="30">
        <f t="shared" si="2"/>
        <v>0</v>
      </c>
      <c r="R30" s="33">
        <f t="shared" si="3"/>
        <v>0</v>
      </c>
      <c r="S30" s="37"/>
    </row>
    <row r="31" spans="1:19" x14ac:dyDescent="0.25">
      <c r="A31" s="82"/>
      <c r="B31" s="83"/>
      <c r="C31" s="80" t="s">
        <v>59</v>
      </c>
      <c r="D31" s="81"/>
      <c r="E31" s="36"/>
      <c r="F31" s="24"/>
      <c r="G31" s="24"/>
      <c r="H31" s="24">
        <v>15</v>
      </c>
      <c r="I31" s="25">
        <v>0</v>
      </c>
      <c r="J31" s="26">
        <v>0</v>
      </c>
      <c r="K31" s="27">
        <f t="shared" si="7"/>
        <v>0</v>
      </c>
      <c r="L31" s="37">
        <v>0</v>
      </c>
      <c r="M31" s="29">
        <f t="shared" si="6"/>
        <v>0</v>
      </c>
      <c r="N31" s="30" t="s">
        <v>54</v>
      </c>
      <c r="O31" s="31"/>
      <c r="P31" s="32"/>
      <c r="Q31" s="30">
        <f t="shared" si="2"/>
        <v>0</v>
      </c>
      <c r="R31" s="33">
        <f t="shared" si="3"/>
        <v>0</v>
      </c>
      <c r="S31" s="37"/>
    </row>
    <row r="32" spans="1:19" x14ac:dyDescent="0.25">
      <c r="A32" s="76" t="s">
        <v>60</v>
      </c>
      <c r="B32" s="77"/>
      <c r="C32" s="80" t="s">
        <v>57</v>
      </c>
      <c r="D32" s="81"/>
      <c r="E32" s="36"/>
      <c r="F32" s="24"/>
      <c r="G32" s="24"/>
      <c r="H32" s="24">
        <v>40</v>
      </c>
      <c r="I32" s="25">
        <v>0</v>
      </c>
      <c r="J32" s="26">
        <v>0</v>
      </c>
      <c r="K32" s="27">
        <f t="shared" si="7"/>
        <v>0</v>
      </c>
      <c r="L32" s="37">
        <v>0</v>
      </c>
      <c r="M32" s="29">
        <f t="shared" si="6"/>
        <v>0</v>
      </c>
      <c r="N32" s="30" t="s">
        <v>54</v>
      </c>
      <c r="O32" s="31"/>
      <c r="P32" s="32"/>
      <c r="Q32" s="30">
        <f t="shared" si="2"/>
        <v>0</v>
      </c>
      <c r="R32" s="33">
        <f t="shared" si="3"/>
        <v>0</v>
      </c>
      <c r="S32" s="38"/>
    </row>
    <row r="33" spans="1:19" x14ac:dyDescent="0.25">
      <c r="A33" s="78"/>
      <c r="B33" s="79"/>
      <c r="C33" s="80" t="s">
        <v>58</v>
      </c>
      <c r="D33" s="81"/>
      <c r="E33" s="36"/>
      <c r="F33" s="24"/>
      <c r="G33" s="24"/>
      <c r="H33" s="24">
        <v>40</v>
      </c>
      <c r="I33" s="25">
        <v>0</v>
      </c>
      <c r="J33" s="26">
        <v>0</v>
      </c>
      <c r="K33" s="27">
        <f t="shared" si="7"/>
        <v>0</v>
      </c>
      <c r="L33" s="37">
        <v>0</v>
      </c>
      <c r="M33" s="29">
        <f t="shared" si="6"/>
        <v>0</v>
      </c>
      <c r="N33" s="30" t="s">
        <v>54</v>
      </c>
      <c r="O33" s="31"/>
      <c r="P33" s="32"/>
      <c r="Q33" s="30">
        <f t="shared" si="2"/>
        <v>0</v>
      </c>
      <c r="R33" s="33">
        <f t="shared" si="3"/>
        <v>0</v>
      </c>
      <c r="S33" s="35"/>
    </row>
    <row r="34" spans="1:19" x14ac:dyDescent="0.25">
      <c r="A34" s="82"/>
      <c r="B34" s="83"/>
      <c r="C34" s="80" t="s">
        <v>59</v>
      </c>
      <c r="D34" s="81"/>
      <c r="E34" s="36"/>
      <c r="F34" s="24"/>
      <c r="G34" s="24"/>
      <c r="H34" s="24">
        <v>40</v>
      </c>
      <c r="I34" s="25">
        <v>0</v>
      </c>
      <c r="J34" s="26">
        <v>0</v>
      </c>
      <c r="K34" s="27">
        <f t="shared" si="7"/>
        <v>0</v>
      </c>
      <c r="L34" s="37">
        <v>0</v>
      </c>
      <c r="M34" s="29">
        <f t="shared" si="6"/>
        <v>0</v>
      </c>
      <c r="N34" s="30" t="s">
        <v>54</v>
      </c>
      <c r="O34" s="31"/>
      <c r="P34" s="32"/>
      <c r="Q34" s="30">
        <f t="shared" si="2"/>
        <v>0</v>
      </c>
      <c r="R34" s="33">
        <f t="shared" si="3"/>
        <v>0</v>
      </c>
      <c r="S34" s="39"/>
    </row>
    <row r="35" spans="1:19" x14ac:dyDescent="0.25">
      <c r="A35" s="10"/>
      <c r="B35" s="10"/>
      <c r="C35" s="10"/>
      <c r="D35" s="10"/>
      <c r="E35" s="40">
        <f>SUM(E25:E34)</f>
        <v>1</v>
      </c>
      <c r="F35" s="10"/>
      <c r="G35" s="10"/>
      <c r="H35" s="10"/>
      <c r="I35" s="10"/>
      <c r="J35" s="10"/>
      <c r="K35" s="41">
        <f>SUM(K25:K34)</f>
        <v>716</v>
      </c>
      <c r="L35" s="10"/>
      <c r="M35" s="40">
        <f>SUM(M25:M34)</f>
        <v>2.6</v>
      </c>
      <c r="N35" s="84"/>
      <c r="O35" s="84"/>
      <c r="P35" s="84"/>
      <c r="Q35" s="42">
        <f>AVERAGE(Q25:Q34)</f>
        <v>0.29254268062629696</v>
      </c>
      <c r="R35" s="43">
        <f>SUM(R25:R34)</f>
        <v>0.83115862573099408</v>
      </c>
      <c r="S35" s="11"/>
    </row>
    <row r="36" spans="1:19" x14ac:dyDescent="0.2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8"/>
      <c r="P36" s="18"/>
      <c r="Q36" s="18"/>
      <c r="R36" s="18"/>
      <c r="S36" s="19"/>
    </row>
    <row r="37" spans="1:19" x14ac:dyDescent="0.25">
      <c r="A37" s="73" t="s">
        <v>61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</row>
    <row r="38" spans="1:19" x14ac:dyDescent="0.25">
      <c r="A38" s="44" t="s">
        <v>62</v>
      </c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</row>
    <row r="39" spans="1:19" x14ac:dyDescent="0.25">
      <c r="A39" s="67" t="s">
        <v>63</v>
      </c>
      <c r="B39" s="67"/>
      <c r="C39" s="67"/>
      <c r="D39" s="67" t="s">
        <v>64</v>
      </c>
      <c r="E39" s="67"/>
      <c r="F39" s="67"/>
      <c r="G39" s="67"/>
      <c r="H39" s="67"/>
      <c r="I39" s="67"/>
      <c r="J39" s="67"/>
      <c r="K39" s="67"/>
      <c r="L39" s="67"/>
      <c r="M39" s="67"/>
      <c r="N39" s="48"/>
      <c r="O39" s="67" t="s">
        <v>65</v>
      </c>
      <c r="P39" s="67"/>
      <c r="Q39" s="67"/>
      <c r="R39" s="67"/>
      <c r="S39" s="67"/>
    </row>
    <row r="40" spans="1:19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x14ac:dyDescent="0.25">
      <c r="A42" s="68" t="s">
        <v>66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1:19" x14ac:dyDescent="0.25">
      <c r="A43" s="70" t="s">
        <v>67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70" t="s">
        <v>68</v>
      </c>
      <c r="N43" s="71"/>
      <c r="O43" s="71"/>
      <c r="P43" s="71"/>
      <c r="Q43" s="71"/>
      <c r="R43" s="71"/>
      <c r="S43" s="72"/>
    </row>
  </sheetData>
  <protectedRanges>
    <protectedRange sqref="A14:S14" name="Rango9" securityDescriptor="O:WDG:WDD:(A;;CC;;;WD)"/>
    <protectedRange sqref="A18:J18 L18:S18" name="Rango8" securityDescriptor="O:WDG:WDD:(A;;CC;;;WD)"/>
    <protectedRange sqref="L3:L43" name="Rango6" securityDescriptor="O:WDG:WDD:(A;;CC;;;WD)"/>
    <protectedRange sqref="N36:N43 N6:N34" name="Rango4" securityDescriptor="O:WDG:WDD:(A;;CC;;;WD)"/>
    <protectedRange sqref="E3:I43" name="Rango2" securityDescriptor="O:WDG:WDD:(A;;CC;;;WD)"/>
    <protectedRange sqref="A3:D43" name="Rango1" securityDescriptor="O:WDG:WDD:(A;;CC;;;WD)"/>
    <protectedRange sqref="Q13:R13 S9:S15 A9:O15 P9:R12 P14:R15" name="Rango3" securityDescriptor="O:WDG:WDD:(A;;CC;;;WD)"/>
    <protectedRange sqref="A37:S43" name="Rango5" securityDescriptor="O:WDG:WDD:(A;;CC;;;WD)"/>
    <protectedRange sqref="J19:J43 J3:J17" name="Rango7" securityDescriptor="O:WDG:WDD:(A;;CC;;;WD)"/>
    <protectedRange sqref="N2:N5" name="Rango2_1" securityDescriptor="O:WDG:WDD:(A;;CC;;;WD)"/>
  </protectedRanges>
  <mergeCells count="78">
    <mergeCell ref="A6:S6"/>
    <mergeCell ref="A7:S7"/>
    <mergeCell ref="A2:A5"/>
    <mergeCell ref="S2:S5"/>
    <mergeCell ref="N2:R2"/>
    <mergeCell ref="N3:R3"/>
    <mergeCell ref="N4:R4"/>
    <mergeCell ref="N5:R5"/>
    <mergeCell ref="A13:B13"/>
    <mergeCell ref="C13:E13"/>
    <mergeCell ref="F13:J13"/>
    <mergeCell ref="K13:O13"/>
    <mergeCell ref="A8:S8"/>
    <mergeCell ref="A9:B9"/>
    <mergeCell ref="C9:E9"/>
    <mergeCell ref="J9:S9"/>
    <mergeCell ref="C10:E10"/>
    <mergeCell ref="F10:I10"/>
    <mergeCell ref="J10:S10"/>
    <mergeCell ref="C11:S11"/>
    <mergeCell ref="A12:B12"/>
    <mergeCell ref="C12:E12"/>
    <mergeCell ref="F12:H12"/>
    <mergeCell ref="I12:S12"/>
    <mergeCell ref="A14:B14"/>
    <mergeCell ref="C14:L14"/>
    <mergeCell ref="M14:N14"/>
    <mergeCell ref="O14:S14"/>
    <mergeCell ref="A15:B15"/>
    <mergeCell ref="C15:D15"/>
    <mergeCell ref="E15:I15"/>
    <mergeCell ref="J15:N15"/>
    <mergeCell ref="C16:D16"/>
    <mergeCell ref="E16:I16"/>
    <mergeCell ref="J16:N16"/>
    <mergeCell ref="C17:S17"/>
    <mergeCell ref="D18:I18"/>
    <mergeCell ref="J18:M18"/>
    <mergeCell ref="O18:S18"/>
    <mergeCell ref="A21:B24"/>
    <mergeCell ref="C21:D24"/>
    <mergeCell ref="E21:E24"/>
    <mergeCell ref="F21:I21"/>
    <mergeCell ref="J21:M21"/>
    <mergeCell ref="J23:K23"/>
    <mergeCell ref="L23:M23"/>
    <mergeCell ref="O21:P21"/>
    <mergeCell ref="Q21:Q24"/>
    <mergeCell ref="R21:R24"/>
    <mergeCell ref="S21:S24"/>
    <mergeCell ref="F22:F23"/>
    <mergeCell ref="G22:G23"/>
    <mergeCell ref="H22:I23"/>
    <mergeCell ref="J22:M22"/>
    <mergeCell ref="O22:O24"/>
    <mergeCell ref="P22:P24"/>
    <mergeCell ref="N21:N24"/>
    <mergeCell ref="A37:S37"/>
    <mergeCell ref="A25:B28"/>
    <mergeCell ref="C25:D25"/>
    <mergeCell ref="C26:D26"/>
    <mergeCell ref="C27:D27"/>
    <mergeCell ref="C28:D28"/>
    <mergeCell ref="A29:B31"/>
    <mergeCell ref="C29:D29"/>
    <mergeCell ref="C30:D30"/>
    <mergeCell ref="C31:D31"/>
    <mergeCell ref="A32:B34"/>
    <mergeCell ref="C32:D32"/>
    <mergeCell ref="C33:D33"/>
    <mergeCell ref="C34:D34"/>
    <mergeCell ref="N35:P35"/>
    <mergeCell ref="A39:C39"/>
    <mergeCell ref="D39:M39"/>
    <mergeCell ref="O39:S39"/>
    <mergeCell ref="A42:S42"/>
    <mergeCell ref="M43:S43"/>
    <mergeCell ref="A43:L43"/>
  </mergeCells>
  <conditionalFormatting sqref="Q25:Q34">
    <cfRule type="expression" dxfId="2" priority="1">
      <formula>Q25&gt;75%</formula>
    </cfRule>
    <cfRule type="expression" dxfId="1" priority="2">
      <formula>Q25&gt;=25%</formula>
    </cfRule>
    <cfRule type="expression" dxfId="0" priority="3">
      <formula>Q25&lt;25%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O14:S14</xm:sqref>
        </x14:dataValidation>
        <x14:dataValidation type="list" allowBlank="1" showInputMessage="1" showErrorMessage="1">
          <x14:formula1>
            <xm:f>[1]Hoja1!#REF!</xm:f>
          </x14:formula1>
          <xm:sqref>C14:K14 C10:D10 K13:O13 C15:D15 J22:M22 N25:N34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Etapa 2 Ejecución y monitoreo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Jurista</cp:lastModifiedBy>
  <cp:lastPrinted>2012-12-13T14:57:53Z</cp:lastPrinted>
  <dcterms:created xsi:type="dcterms:W3CDTF">2012-11-29T02:48:38Z</dcterms:created>
  <dcterms:modified xsi:type="dcterms:W3CDTF">2016-03-03T17:37:33Z</dcterms:modified>
</cp:coreProperties>
</file>