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4240" windowHeight="13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F57" i="1" l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E13" i="1"/>
  <c r="G32" i="1"/>
  <c r="C32" i="1"/>
  <c r="G21" i="1"/>
  <c r="C21" i="1"/>
  <c r="I31" i="1"/>
  <c r="I30" i="1"/>
  <c r="I29" i="1"/>
  <c r="I28" i="1"/>
  <c r="I27" i="1"/>
  <c r="I26" i="1"/>
  <c r="I25" i="1"/>
  <c r="I24" i="1"/>
  <c r="E31" i="1"/>
  <c r="E30" i="1"/>
  <c r="E29" i="1"/>
  <c r="E28" i="1"/>
  <c r="E27" i="1"/>
  <c r="E26" i="1"/>
  <c r="E25" i="1"/>
  <c r="E24" i="1"/>
  <c r="I20" i="1"/>
  <c r="I19" i="1"/>
  <c r="I18" i="1"/>
  <c r="I17" i="1"/>
  <c r="I16" i="1"/>
  <c r="I15" i="1"/>
  <c r="I14" i="1"/>
  <c r="E20" i="1"/>
  <c r="E19" i="1"/>
  <c r="E18" i="1"/>
  <c r="E17" i="1"/>
  <c r="E16" i="1"/>
  <c r="E15" i="1"/>
  <c r="E14" i="1"/>
  <c r="I32" i="1" l="1"/>
  <c r="C61" i="1"/>
  <c r="I21" i="1"/>
  <c r="I57" i="1"/>
  <c r="E21" i="1"/>
  <c r="E32" i="1"/>
  <c r="C62" i="1" l="1"/>
</calcChain>
</file>

<file path=xl/sharedStrings.xml><?xml version="1.0" encoding="utf-8"?>
<sst xmlns="http://schemas.openxmlformats.org/spreadsheetml/2006/main" count="56" uniqueCount="32">
  <si>
    <t>NOMBRE DEL DOCUMENTO:</t>
  </si>
  <si>
    <t>COMISIONES INTERNAS Y RESPONSABLES ACADÉMICOS</t>
  </si>
  <si>
    <r>
      <rPr>
        <b/>
        <sz val="11"/>
        <color theme="1"/>
        <rFont val="Calibri"/>
        <family val="2"/>
        <scheme val="minor"/>
      </rPr>
      <t>REVISIÓN:</t>
    </r>
    <r>
      <rPr>
        <sz val="11"/>
        <color theme="1"/>
        <rFont val="Calibri"/>
        <family val="2"/>
        <scheme val="minor"/>
      </rPr>
      <t xml:space="preserve"> 1</t>
    </r>
  </si>
  <si>
    <t>PROCEDIMIENTO:</t>
  </si>
  <si>
    <r>
      <t xml:space="preserve">PÁGINA: </t>
    </r>
    <r>
      <rPr>
        <sz val="11"/>
        <color theme="1"/>
        <rFont val="Calibri"/>
        <family val="2"/>
        <scheme val="minor"/>
      </rPr>
      <t>1</t>
    </r>
  </si>
  <si>
    <t xml:space="preserve">ELABORACIÓN Y APROBACIÓN DEL DISTRIBUTIVO DE CARGA HORARIA </t>
  </si>
  <si>
    <t>FACULTAD</t>
  </si>
  <si>
    <t>CIENCIAS DE LA EDUCACIÓN</t>
  </si>
  <si>
    <t>NÚMERO DE ESTUDIANTES:</t>
  </si>
  <si>
    <t>NÚMERO DE CARRERAS:</t>
  </si>
  <si>
    <t>COMISIONES DE FACULTAD</t>
  </si>
  <si>
    <t>COMISIÓN ACADÉMICA</t>
  </si>
  <si>
    <t>COMISIÓN DE INVESTIGACIÓN</t>
  </si>
  <si>
    <t>FUNCIÓN</t>
  </si>
  <si>
    <t>DOCENTE</t>
  </si>
  <si>
    <t>RESPONSABILIDAD</t>
  </si>
  <si>
    <t>HORAS</t>
  </si>
  <si>
    <t>TOTAL DE MIEMBROS</t>
  </si>
  <si>
    <t>TOTAL DE HORAS</t>
  </si>
  <si>
    <t>COMISIÓN DE VINCULACIÓN CON LA SOCIEDAD</t>
  </si>
  <si>
    <t>COMISIÓN DE EVALUACIÓN INTERNA</t>
  </si>
  <si>
    <t>CARRERA</t>
  </si>
  <si>
    <t>TIPO DE CARRERA</t>
  </si>
  <si>
    <t>TAREAS PRINCIPALES</t>
  </si>
  <si>
    <t>HF</t>
  </si>
  <si>
    <t>RESPONSABLES DE PROCESOS ACADÉMICOS</t>
  </si>
  <si>
    <t>TOTAL DE DOCENTES</t>
  </si>
  <si>
    <t>RESUMEN</t>
  </si>
  <si>
    <t>______________________________________</t>
  </si>
  <si>
    <t>(Apellidos y Nombres)</t>
  </si>
  <si>
    <t>(f) DECANO/A FACULTAD</t>
  </si>
  <si>
    <r>
      <t xml:space="preserve">CÓDIGO: </t>
    </r>
    <r>
      <rPr>
        <sz val="11"/>
        <color theme="1"/>
        <rFont val="Calibri"/>
        <family val="2"/>
        <scheme val="minor"/>
      </rPr>
      <t>PAA-01-F-003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</si>
</sst>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indent="1"/>
    </xf>
    <xf numFmtId="0" fontId="1" fillId="0" borderId="0" xfId="0" applyFont="1" applyAlignment="1">
      <alignment horizontal="left" vertical="top" inden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indent="1"/>
    </xf>
    <xf numFmtId="0" fontId="6" fillId="0" borderId="2" xfId="0" applyFont="1" applyFill="1" applyBorder="1" applyAlignment="1">
      <alignment horizontal="right" wrapText="1" inden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top" inden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indent="2"/>
      <protection locked="0"/>
    </xf>
    <xf numFmtId="0" fontId="12" fillId="0" borderId="12" xfId="0" applyFont="1" applyBorder="1" applyAlignment="1" applyProtection="1">
      <alignment horizontal="left" indent="2"/>
      <protection locked="0"/>
    </xf>
    <xf numFmtId="0" fontId="12" fillId="0" borderId="11" xfId="0" applyFont="1" applyBorder="1" applyAlignment="1" applyProtection="1">
      <alignment horizontal="left" indent="2"/>
      <protection locked="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885825</xdr:colOff>
      <xdr:row>3</xdr:row>
      <xdr:rowOff>101307</xdr:rowOff>
    </xdr:to>
    <xdr:pic>
      <xdr:nvPicPr>
        <xdr:cNvPr id="4" name="Imagen 4" descr="C:\Users\User\Desktop\3.7.png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838200" cy="806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J5" sqref="J5"/>
    </sheetView>
  </sheetViews>
  <sheetFormatPr baseColWidth="10" defaultColWidth="11.42578125" defaultRowHeight="15" x14ac:dyDescent="0.25"/>
  <cols>
    <col min="1" max="1" width="14.42578125" customWidth="1"/>
    <col min="2" max="2" width="20.28515625" customWidth="1"/>
    <col min="3" max="3" width="31.7109375" customWidth="1"/>
    <col min="4" max="4" width="17.5703125" customWidth="1"/>
    <col min="5" max="5" width="7.5703125" customWidth="1"/>
    <col min="6" max="6" width="18.7109375" customWidth="1"/>
    <col min="7" max="7" width="31.42578125" customWidth="1"/>
    <col min="8" max="8" width="17.5703125" customWidth="1"/>
    <col min="9" max="9" width="6.42578125" customWidth="1"/>
    <col min="10" max="10" width="19.5703125" bestFit="1" customWidth="1"/>
    <col min="11" max="11" width="33.85546875" customWidth="1"/>
    <col min="12" max="12" width="17.85546875" customWidth="1"/>
    <col min="13" max="13" width="7.5703125" customWidth="1"/>
    <col min="14" max="14" width="19.5703125" bestFit="1" customWidth="1"/>
    <col min="15" max="15" width="33.85546875" customWidth="1"/>
    <col min="16" max="16" width="17.85546875" customWidth="1"/>
    <col min="17" max="17" width="7.5703125" customWidth="1"/>
    <col min="18" max="18" width="15.7109375" customWidth="1"/>
    <col min="19" max="19" width="33.85546875" customWidth="1"/>
    <col min="20" max="20" width="17.85546875" customWidth="1"/>
    <col min="21" max="21" width="7.5703125" customWidth="1"/>
    <col min="22" max="22" width="15.7109375" customWidth="1"/>
  </cols>
  <sheetData>
    <row r="1" spans="1:17" ht="19.5" customHeight="1" x14ac:dyDescent="0.35">
      <c r="A1" s="28"/>
      <c r="B1" s="49" t="s">
        <v>0</v>
      </c>
      <c r="C1" s="50"/>
      <c r="D1" s="50"/>
      <c r="E1" s="50"/>
      <c r="F1" s="50"/>
      <c r="G1" s="51"/>
      <c r="H1" s="38" t="s">
        <v>31</v>
      </c>
      <c r="I1" s="39"/>
      <c r="J1" s="3"/>
      <c r="K1" s="3"/>
      <c r="L1" s="3"/>
      <c r="M1" s="3"/>
      <c r="N1" s="3"/>
      <c r="O1" s="3"/>
      <c r="P1" s="3"/>
      <c r="Q1" s="3"/>
    </row>
    <row r="2" spans="1:17" ht="19.5" customHeight="1" x14ac:dyDescent="0.4">
      <c r="A2" s="29"/>
      <c r="B2" s="52" t="s">
        <v>1</v>
      </c>
      <c r="C2" s="53"/>
      <c r="D2" s="53"/>
      <c r="E2" s="53"/>
      <c r="F2" s="53"/>
      <c r="G2" s="54"/>
      <c r="H2" s="40" t="s">
        <v>2</v>
      </c>
      <c r="I2" s="41"/>
      <c r="J2" s="4"/>
      <c r="K2" s="4"/>
      <c r="L2" s="4"/>
      <c r="M2" s="4"/>
      <c r="N2" s="4"/>
      <c r="O2" s="4"/>
      <c r="P2" s="4"/>
      <c r="Q2" s="4"/>
    </row>
    <row r="3" spans="1:17" ht="19.5" customHeight="1" x14ac:dyDescent="0.4">
      <c r="A3" s="29"/>
      <c r="B3" s="49" t="s">
        <v>3</v>
      </c>
      <c r="C3" s="50"/>
      <c r="D3" s="50"/>
      <c r="E3" s="50"/>
      <c r="F3" s="50"/>
      <c r="G3" s="51"/>
      <c r="H3" s="42" t="s">
        <v>4</v>
      </c>
      <c r="I3" s="43"/>
      <c r="J3" s="4"/>
      <c r="K3" s="4"/>
      <c r="L3" s="4"/>
      <c r="M3" s="4"/>
      <c r="N3" s="4"/>
      <c r="O3" s="4"/>
      <c r="P3" s="4"/>
      <c r="Q3" s="4"/>
    </row>
    <row r="4" spans="1:17" ht="19.5" customHeight="1" x14ac:dyDescent="0.35">
      <c r="A4" s="30"/>
      <c r="B4" s="55" t="s">
        <v>5</v>
      </c>
      <c r="C4" s="56"/>
      <c r="D4" s="56"/>
      <c r="E4" s="56"/>
      <c r="F4" s="56"/>
      <c r="G4" s="57"/>
      <c r="H4" s="44"/>
      <c r="I4" s="45"/>
      <c r="J4" s="5"/>
      <c r="K4" s="5"/>
      <c r="L4" s="5"/>
      <c r="M4" s="5"/>
      <c r="N4" s="5"/>
      <c r="O4" s="5"/>
      <c r="P4" s="5"/>
      <c r="Q4" s="5"/>
    </row>
    <row r="5" spans="1:17" ht="26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2" t="s">
        <v>6</v>
      </c>
      <c r="C6" s="1"/>
      <c r="D6" s="46" t="s">
        <v>7</v>
      </c>
      <c r="E6" s="47"/>
      <c r="F6" s="47"/>
      <c r="G6" s="48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.75" customHeight="1" x14ac:dyDescent="0.25">
      <c r="A7" s="1"/>
      <c r="B7" s="6"/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2" t="s">
        <v>8</v>
      </c>
      <c r="C8" s="1"/>
      <c r="D8" s="26">
        <v>345</v>
      </c>
      <c r="E8" s="1"/>
      <c r="F8" s="21" t="s">
        <v>9</v>
      </c>
      <c r="G8" s="27">
        <v>5</v>
      </c>
      <c r="I8" s="1"/>
      <c r="J8" s="1"/>
      <c r="K8" s="1"/>
      <c r="L8" s="1"/>
      <c r="M8" s="1"/>
      <c r="N8" s="1"/>
      <c r="O8" s="1"/>
      <c r="P8" s="1"/>
      <c r="Q8" s="1"/>
    </row>
    <row r="9" spans="1:17" ht="3.75" customHeight="1" x14ac:dyDescent="0.25">
      <c r="A9" s="1"/>
      <c r="B9" s="6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6.75" customHeight="1" x14ac:dyDescent="0.25">
      <c r="A10" s="1"/>
      <c r="B10" s="6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5">
      <c r="A11" s="37" t="s">
        <v>10</v>
      </c>
      <c r="B11" s="34" t="s">
        <v>11</v>
      </c>
      <c r="C11" s="34"/>
      <c r="D11" s="34"/>
      <c r="E11" s="34"/>
      <c r="F11" s="34" t="s">
        <v>12</v>
      </c>
      <c r="G11" s="34"/>
      <c r="H11" s="34"/>
      <c r="I11" s="34"/>
    </row>
    <row r="12" spans="1:17" x14ac:dyDescent="0.25">
      <c r="A12" s="37"/>
      <c r="B12" s="31" t="s">
        <v>13</v>
      </c>
      <c r="C12" s="31" t="s">
        <v>14</v>
      </c>
      <c r="D12" s="9" t="s">
        <v>15</v>
      </c>
      <c r="E12" s="9" t="s">
        <v>16</v>
      </c>
      <c r="F12" s="31" t="s">
        <v>13</v>
      </c>
      <c r="G12" s="31" t="s">
        <v>14</v>
      </c>
      <c r="H12" s="31" t="s">
        <v>15</v>
      </c>
      <c r="I12" s="31" t="s">
        <v>16</v>
      </c>
    </row>
    <row r="13" spans="1:17" ht="24.95" customHeight="1" x14ac:dyDescent="0.25">
      <c r="A13" s="37"/>
      <c r="B13" s="23"/>
      <c r="C13" s="23"/>
      <c r="D13" s="23"/>
      <c r="E13" s="10" t="str">
        <f>IF(B13="","", IF(B13="PRESIDENTE/A",16,IF(B13="MIEMBRO ACADÉMICO",8,0)))</f>
        <v/>
      </c>
      <c r="F13" s="23"/>
      <c r="G13" s="23"/>
      <c r="H13" s="23"/>
      <c r="I13" s="10" t="str">
        <f>IF(F13="","", IF(F13="PRESIDENTE/A",12,IF(F13="MIEMBRO ACADÉMICO",8,0)))</f>
        <v/>
      </c>
    </row>
    <row r="14" spans="1:17" ht="24.95" customHeight="1" x14ac:dyDescent="0.25">
      <c r="A14" s="37"/>
      <c r="B14" s="23"/>
      <c r="C14" s="23"/>
      <c r="D14" s="23"/>
      <c r="E14" s="10" t="str">
        <f t="shared" ref="E14:E20" si="0">IF(B14="","", IF(B14="PRESIDENTE/A",16,IF(B14="MIEMBRO ACADÉMICO",8,0)))</f>
        <v/>
      </c>
      <c r="F14" s="23"/>
      <c r="G14" s="23"/>
      <c r="H14" s="23"/>
      <c r="I14" s="10" t="str">
        <f t="shared" ref="I14:I20" si="1">IF(F14="","", IF(F14="PRESIDENTE/A",12,IF(F14="MIEMBRO ACADÉMICO",8,0)))</f>
        <v/>
      </c>
    </row>
    <row r="15" spans="1:17" ht="24.95" customHeight="1" x14ac:dyDescent="0.25">
      <c r="A15" s="37"/>
      <c r="B15" s="23"/>
      <c r="C15" s="23"/>
      <c r="D15" s="23"/>
      <c r="E15" s="10" t="str">
        <f t="shared" si="0"/>
        <v/>
      </c>
      <c r="F15" s="23"/>
      <c r="G15" s="23"/>
      <c r="H15" s="23"/>
      <c r="I15" s="10" t="str">
        <f t="shared" si="1"/>
        <v/>
      </c>
    </row>
    <row r="16" spans="1:17" ht="24.95" customHeight="1" x14ac:dyDescent="0.25">
      <c r="A16" s="37"/>
      <c r="B16" s="23"/>
      <c r="C16" s="23"/>
      <c r="D16" s="23"/>
      <c r="E16" s="10" t="str">
        <f t="shared" si="0"/>
        <v/>
      </c>
      <c r="F16" s="23"/>
      <c r="G16" s="23"/>
      <c r="H16" s="23"/>
      <c r="I16" s="10" t="str">
        <f t="shared" si="1"/>
        <v/>
      </c>
    </row>
    <row r="17" spans="1:9" ht="24.95" customHeight="1" x14ac:dyDescent="0.25">
      <c r="A17" s="37"/>
      <c r="B17" s="23"/>
      <c r="C17" s="23"/>
      <c r="D17" s="23"/>
      <c r="E17" s="10" t="str">
        <f t="shared" si="0"/>
        <v/>
      </c>
      <c r="F17" s="23"/>
      <c r="G17" s="23"/>
      <c r="H17" s="23"/>
      <c r="I17" s="10" t="str">
        <f t="shared" si="1"/>
        <v/>
      </c>
    </row>
    <row r="18" spans="1:9" ht="24.95" customHeight="1" x14ac:dyDescent="0.25">
      <c r="A18" s="37"/>
      <c r="B18" s="23"/>
      <c r="C18" s="23"/>
      <c r="D18" s="23"/>
      <c r="E18" s="10" t="str">
        <f t="shared" si="0"/>
        <v/>
      </c>
      <c r="F18" s="23"/>
      <c r="G18" s="23"/>
      <c r="H18" s="23"/>
      <c r="I18" s="10" t="str">
        <f t="shared" si="1"/>
        <v/>
      </c>
    </row>
    <row r="19" spans="1:9" ht="24.95" customHeight="1" x14ac:dyDescent="0.25">
      <c r="A19" s="37"/>
      <c r="B19" s="23"/>
      <c r="C19" s="23"/>
      <c r="D19" s="23"/>
      <c r="E19" s="10" t="str">
        <f t="shared" si="0"/>
        <v/>
      </c>
      <c r="F19" s="23"/>
      <c r="G19" s="23"/>
      <c r="H19" s="23"/>
      <c r="I19" s="10" t="str">
        <f t="shared" si="1"/>
        <v/>
      </c>
    </row>
    <row r="20" spans="1:9" ht="24.95" customHeight="1" x14ac:dyDescent="0.25">
      <c r="A20" s="37"/>
      <c r="B20" s="23"/>
      <c r="C20" s="23"/>
      <c r="D20" s="23"/>
      <c r="E20" s="10" t="str">
        <f t="shared" si="0"/>
        <v/>
      </c>
      <c r="F20" s="23"/>
      <c r="G20" s="23"/>
      <c r="H20" s="23"/>
      <c r="I20" s="10" t="str">
        <f t="shared" si="1"/>
        <v/>
      </c>
    </row>
    <row r="21" spans="1:9" ht="20.25" customHeight="1" x14ac:dyDescent="0.25">
      <c r="A21" s="37"/>
      <c r="B21" s="15" t="s">
        <v>17</v>
      </c>
      <c r="C21" s="8">
        <f>COUNTA(C13:C20)</f>
        <v>0</v>
      </c>
      <c r="D21" s="15" t="s">
        <v>18</v>
      </c>
      <c r="E21" s="11">
        <f>SUM(E13:E20)</f>
        <v>0</v>
      </c>
      <c r="F21" s="15" t="s">
        <v>17</v>
      </c>
      <c r="G21" s="8">
        <f>COUNTA(G13:G20)</f>
        <v>0</v>
      </c>
      <c r="H21" s="15" t="s">
        <v>18</v>
      </c>
      <c r="I21" s="11">
        <f>SUM(I13:I20)</f>
        <v>0</v>
      </c>
    </row>
    <row r="22" spans="1:9" ht="18" customHeight="1" x14ac:dyDescent="0.25">
      <c r="A22" s="37"/>
      <c r="B22" s="34" t="s">
        <v>19</v>
      </c>
      <c r="C22" s="34"/>
      <c r="D22" s="34"/>
      <c r="E22" s="34"/>
      <c r="F22" s="34" t="s">
        <v>20</v>
      </c>
      <c r="G22" s="34"/>
      <c r="H22" s="34"/>
      <c r="I22" s="34"/>
    </row>
    <row r="23" spans="1:9" x14ac:dyDescent="0.25">
      <c r="A23" s="37"/>
      <c r="B23" s="31" t="s">
        <v>13</v>
      </c>
      <c r="C23" s="31" t="s">
        <v>14</v>
      </c>
      <c r="D23" s="31" t="s">
        <v>15</v>
      </c>
      <c r="E23" s="31" t="s">
        <v>16</v>
      </c>
      <c r="F23" s="31" t="s">
        <v>13</v>
      </c>
      <c r="G23" s="31" t="s">
        <v>14</v>
      </c>
      <c r="H23" s="31" t="s">
        <v>15</v>
      </c>
      <c r="I23" s="31" t="s">
        <v>16</v>
      </c>
    </row>
    <row r="24" spans="1:9" ht="24.95" customHeight="1" x14ac:dyDescent="0.25">
      <c r="A24" s="37"/>
      <c r="B24" s="23"/>
      <c r="C24" s="23"/>
      <c r="D24" s="23"/>
      <c r="E24" s="10" t="str">
        <f>IF(B24="","", IF(B24="PRESIDENTE/A",12,IF(B24="MIEMBRO ACADÉMICO",8,0)))</f>
        <v/>
      </c>
      <c r="F24" s="23"/>
      <c r="G24" s="23"/>
      <c r="H24" s="23"/>
      <c r="I24" s="10" t="str">
        <f>IF(F24="","", IF(F24="PRESIDENTE/A",12,IF(F24="MIEMBRO ACADÉMICO",8,0)))</f>
        <v/>
      </c>
    </row>
    <row r="25" spans="1:9" ht="24.95" customHeight="1" x14ac:dyDescent="0.25">
      <c r="A25" s="37"/>
      <c r="B25" s="23"/>
      <c r="C25" s="23"/>
      <c r="D25" s="23"/>
      <c r="E25" s="10" t="str">
        <f t="shared" ref="E25:E31" si="2">IF(B25="","", IF(B25="PRESIDENTE/A",12,IF(B25="MIEMBRO ACADÉMICO",8,0)))</f>
        <v/>
      </c>
      <c r="F25" s="23"/>
      <c r="G25" s="23"/>
      <c r="H25" s="23"/>
      <c r="I25" s="10" t="str">
        <f t="shared" ref="I25:I31" si="3">IF(F25="","", IF(F25="PRESIDENTE/A",12,IF(F25="MIEMBRO ACADÉMICO",8,0)))</f>
        <v/>
      </c>
    </row>
    <row r="26" spans="1:9" ht="24.95" customHeight="1" x14ac:dyDescent="0.25">
      <c r="A26" s="37"/>
      <c r="B26" s="23"/>
      <c r="C26" s="23"/>
      <c r="D26" s="23"/>
      <c r="E26" s="10" t="str">
        <f t="shared" si="2"/>
        <v/>
      </c>
      <c r="F26" s="23"/>
      <c r="G26" s="23"/>
      <c r="H26" s="23"/>
      <c r="I26" s="10" t="str">
        <f t="shared" si="3"/>
        <v/>
      </c>
    </row>
    <row r="27" spans="1:9" ht="24.95" customHeight="1" x14ac:dyDescent="0.25">
      <c r="A27" s="37"/>
      <c r="B27" s="23"/>
      <c r="C27" s="23"/>
      <c r="D27" s="23"/>
      <c r="E27" s="10" t="str">
        <f t="shared" si="2"/>
        <v/>
      </c>
      <c r="F27" s="23"/>
      <c r="G27" s="23"/>
      <c r="H27" s="23"/>
      <c r="I27" s="10" t="str">
        <f t="shared" si="3"/>
        <v/>
      </c>
    </row>
    <row r="28" spans="1:9" ht="24.95" customHeight="1" x14ac:dyDescent="0.25">
      <c r="A28" s="37"/>
      <c r="B28" s="23"/>
      <c r="C28" s="23"/>
      <c r="D28" s="23"/>
      <c r="E28" s="10" t="str">
        <f t="shared" si="2"/>
        <v/>
      </c>
      <c r="F28" s="23"/>
      <c r="G28" s="23"/>
      <c r="H28" s="23"/>
      <c r="I28" s="10" t="str">
        <f t="shared" si="3"/>
        <v/>
      </c>
    </row>
    <row r="29" spans="1:9" ht="24.95" customHeight="1" x14ac:dyDescent="0.25">
      <c r="A29" s="37"/>
      <c r="B29" s="23"/>
      <c r="C29" s="23"/>
      <c r="D29" s="23"/>
      <c r="E29" s="10" t="str">
        <f t="shared" si="2"/>
        <v/>
      </c>
      <c r="F29" s="23"/>
      <c r="G29" s="23"/>
      <c r="H29" s="23"/>
      <c r="I29" s="10" t="str">
        <f t="shared" si="3"/>
        <v/>
      </c>
    </row>
    <row r="30" spans="1:9" ht="24.95" customHeight="1" x14ac:dyDescent="0.25">
      <c r="A30" s="37"/>
      <c r="B30" s="23"/>
      <c r="C30" s="23"/>
      <c r="D30" s="23"/>
      <c r="E30" s="10" t="str">
        <f t="shared" si="2"/>
        <v/>
      </c>
      <c r="F30" s="23"/>
      <c r="G30" s="23"/>
      <c r="H30" s="23"/>
      <c r="I30" s="10" t="str">
        <f t="shared" si="3"/>
        <v/>
      </c>
    </row>
    <row r="31" spans="1:9" ht="24.95" customHeight="1" x14ac:dyDescent="0.25">
      <c r="A31" s="37"/>
      <c r="B31" s="23"/>
      <c r="C31" s="23"/>
      <c r="D31" s="23"/>
      <c r="E31" s="10" t="str">
        <f t="shared" si="2"/>
        <v/>
      </c>
      <c r="F31" s="23"/>
      <c r="G31" s="23"/>
      <c r="H31" s="23"/>
      <c r="I31" s="10" t="str">
        <f t="shared" si="3"/>
        <v/>
      </c>
    </row>
    <row r="32" spans="1:9" x14ac:dyDescent="0.25">
      <c r="A32" s="37"/>
      <c r="B32" s="15" t="s">
        <v>17</v>
      </c>
      <c r="C32" s="8">
        <f>COUNTA(C24:C31)</f>
        <v>0</v>
      </c>
      <c r="D32" s="15" t="s">
        <v>18</v>
      </c>
      <c r="E32" s="8">
        <f>SUM(E24:E31)</f>
        <v>0</v>
      </c>
      <c r="F32" s="15" t="s">
        <v>17</v>
      </c>
      <c r="G32" s="8">
        <f>COUNTA(G24:G31)</f>
        <v>0</v>
      </c>
      <c r="H32" s="15" t="s">
        <v>18</v>
      </c>
      <c r="I32" s="8">
        <f>SUM(I24:I31)</f>
        <v>0</v>
      </c>
    </row>
    <row r="33" spans="1:9" ht="5.25" customHeight="1" x14ac:dyDescent="0.25"/>
    <row r="34" spans="1:9" ht="17.25" customHeight="1" x14ac:dyDescent="0.25">
      <c r="B34" s="31" t="s">
        <v>21</v>
      </c>
      <c r="C34" s="31" t="s">
        <v>13</v>
      </c>
      <c r="D34" s="9" t="s">
        <v>22</v>
      </c>
      <c r="E34" s="34" t="s">
        <v>14</v>
      </c>
      <c r="F34" s="34"/>
      <c r="G34" s="31" t="s">
        <v>23</v>
      </c>
      <c r="H34" s="31" t="s">
        <v>16</v>
      </c>
      <c r="I34" s="19" t="s">
        <v>24</v>
      </c>
    </row>
    <row r="35" spans="1:9" ht="24.95" customHeight="1" x14ac:dyDescent="0.25">
      <c r="A35" s="36" t="s">
        <v>25</v>
      </c>
      <c r="B35" s="24"/>
      <c r="C35" s="23"/>
      <c r="D35" s="25"/>
      <c r="E35" s="33"/>
      <c r="F35" s="33"/>
      <c r="G35" s="23"/>
      <c r="H35" s="16" t="str">
        <f>IF(C35="","", IF(C35="RESPONSABLE DE TUTORÍAS",8,IF(C35="RESPONSABLE DE PRÁCTICAS Y PASANTÍAS",8,IF(C35="RESPONSABLE DE SEGUIMIENTO A GRADUADOS",8,IF(C35="RESPONSABLE DE CLÍNICAS Y PRECLÍNICAS",8,IF(C35="RESPONSABLE DE ESTUDIO JURÍDICO",8,IF(C35="RESPONSABLE DE ÁREA PSICOSOCIAL",8,IF(C35="RESPONSABLE DE INTERNADOS ROTATIVOS",8))))))))</f>
        <v/>
      </c>
      <c r="I35" s="14" t="str">
        <f>IF(D35="NO VIGENTE HABILITADA PARA REGISTRO DE TÍTULO",H35/2,H35)</f>
        <v/>
      </c>
    </row>
    <row r="36" spans="1:9" ht="24.95" customHeight="1" x14ac:dyDescent="0.25">
      <c r="A36" s="36"/>
      <c r="B36" s="23"/>
      <c r="C36" s="23"/>
      <c r="D36" s="25"/>
      <c r="E36" s="33"/>
      <c r="F36" s="33"/>
      <c r="G36" s="23"/>
      <c r="H36" s="16" t="str">
        <f t="shared" ref="H36:H56" si="4">IF(C36="","", IF(C36="RESPONSABLE DE TUTORÍAS",8,IF(C36="RESPONSABLE DE PRÁCTICAS Y PASANTÍAS",8,IF(C36="RESPONSABLE DE SEGUIMIENTO A GRADUADOS",8,IF(C36="RESPONSABLE DE CLÍNICAS Y PRECLÍNICAS",8,IF(C36="RESPONSABLE DE ESTUDIO JURÍDICO",8,IF(C36="RESPONSABLE DE ÁREA PSICOSOCIAL",8,IF(C36="RESPONSABLE DE INTERNADOS ROTATIVOS",8))))))))</f>
        <v/>
      </c>
      <c r="I36" s="14" t="str">
        <f t="shared" ref="I36:I56" si="5">IF(D36="NO VIGENTE HABILITADA PARA REGISTRO DE TÍTULO",H36/2,H36)</f>
        <v/>
      </c>
    </row>
    <row r="37" spans="1:9" ht="24.95" customHeight="1" x14ac:dyDescent="0.25">
      <c r="A37" s="36"/>
      <c r="B37" s="23"/>
      <c r="C37" s="23"/>
      <c r="D37" s="25"/>
      <c r="E37" s="33"/>
      <c r="F37" s="33"/>
      <c r="G37" s="23"/>
      <c r="H37" s="16" t="str">
        <f t="shared" si="4"/>
        <v/>
      </c>
      <c r="I37" s="14" t="str">
        <f t="shared" si="5"/>
        <v/>
      </c>
    </row>
    <row r="38" spans="1:9" ht="24.95" customHeight="1" x14ac:dyDescent="0.25">
      <c r="A38" s="36"/>
      <c r="B38" s="23"/>
      <c r="C38" s="23"/>
      <c r="D38" s="25"/>
      <c r="E38" s="33"/>
      <c r="F38" s="33"/>
      <c r="G38" s="23"/>
      <c r="H38" s="16" t="str">
        <f t="shared" si="4"/>
        <v/>
      </c>
      <c r="I38" s="14" t="str">
        <f t="shared" si="5"/>
        <v/>
      </c>
    </row>
    <row r="39" spans="1:9" ht="24.95" customHeight="1" x14ac:dyDescent="0.25">
      <c r="A39" s="36"/>
      <c r="B39" s="23"/>
      <c r="C39" s="23"/>
      <c r="D39" s="25"/>
      <c r="E39" s="33"/>
      <c r="F39" s="33"/>
      <c r="G39" s="23"/>
      <c r="H39" s="16" t="str">
        <f t="shared" si="4"/>
        <v/>
      </c>
      <c r="I39" s="14" t="str">
        <f t="shared" si="5"/>
        <v/>
      </c>
    </row>
    <row r="40" spans="1:9" ht="24.95" customHeight="1" x14ac:dyDescent="0.25">
      <c r="A40" s="36"/>
      <c r="B40" s="23"/>
      <c r="C40" s="23"/>
      <c r="D40" s="25"/>
      <c r="E40" s="33"/>
      <c r="F40" s="33"/>
      <c r="G40" s="23"/>
      <c r="H40" s="16" t="str">
        <f t="shared" si="4"/>
        <v/>
      </c>
      <c r="I40" s="14" t="str">
        <f t="shared" si="5"/>
        <v/>
      </c>
    </row>
    <row r="41" spans="1:9" ht="24.95" customHeight="1" x14ac:dyDescent="0.25">
      <c r="A41" s="36"/>
      <c r="B41" s="23"/>
      <c r="C41" s="23"/>
      <c r="D41" s="25"/>
      <c r="E41" s="33"/>
      <c r="F41" s="33"/>
      <c r="G41" s="23"/>
      <c r="H41" s="16" t="str">
        <f t="shared" si="4"/>
        <v/>
      </c>
      <c r="I41" s="14" t="str">
        <f t="shared" si="5"/>
        <v/>
      </c>
    </row>
    <row r="42" spans="1:9" ht="24.95" customHeight="1" x14ac:dyDescent="0.25">
      <c r="A42" s="36"/>
      <c r="B42" s="23"/>
      <c r="C42" s="23"/>
      <c r="D42" s="25"/>
      <c r="E42" s="33"/>
      <c r="F42" s="33"/>
      <c r="G42" s="23"/>
      <c r="H42" s="16" t="str">
        <f t="shared" si="4"/>
        <v/>
      </c>
      <c r="I42" s="14" t="str">
        <f t="shared" si="5"/>
        <v/>
      </c>
    </row>
    <row r="43" spans="1:9" ht="24.95" customHeight="1" x14ac:dyDescent="0.25">
      <c r="A43" s="36"/>
      <c r="B43" s="23"/>
      <c r="C43" s="23"/>
      <c r="D43" s="25"/>
      <c r="E43" s="33"/>
      <c r="F43" s="33"/>
      <c r="G43" s="23"/>
      <c r="H43" s="16" t="str">
        <f t="shared" si="4"/>
        <v/>
      </c>
      <c r="I43" s="14" t="str">
        <f t="shared" si="5"/>
        <v/>
      </c>
    </row>
    <row r="44" spans="1:9" ht="24.95" customHeight="1" x14ac:dyDescent="0.25">
      <c r="A44" s="36"/>
      <c r="B44" s="23"/>
      <c r="C44" s="23"/>
      <c r="D44" s="25"/>
      <c r="E44" s="33"/>
      <c r="F44" s="33"/>
      <c r="G44" s="23"/>
      <c r="H44" s="16" t="str">
        <f t="shared" si="4"/>
        <v/>
      </c>
      <c r="I44" s="14" t="str">
        <f t="shared" si="5"/>
        <v/>
      </c>
    </row>
    <row r="45" spans="1:9" ht="24.95" customHeight="1" x14ac:dyDescent="0.25">
      <c r="A45" s="36"/>
      <c r="B45" s="23"/>
      <c r="C45" s="23"/>
      <c r="D45" s="25"/>
      <c r="E45" s="33"/>
      <c r="F45" s="33"/>
      <c r="G45" s="23"/>
      <c r="H45" s="16" t="str">
        <f t="shared" si="4"/>
        <v/>
      </c>
      <c r="I45" s="14" t="str">
        <f t="shared" si="5"/>
        <v/>
      </c>
    </row>
    <row r="46" spans="1:9" ht="24.95" customHeight="1" x14ac:dyDescent="0.25">
      <c r="A46" s="36"/>
      <c r="B46" s="23"/>
      <c r="C46" s="23"/>
      <c r="D46" s="25"/>
      <c r="E46" s="33"/>
      <c r="F46" s="33"/>
      <c r="G46" s="23"/>
      <c r="H46" s="16" t="str">
        <f t="shared" si="4"/>
        <v/>
      </c>
      <c r="I46" s="14" t="str">
        <f t="shared" si="5"/>
        <v/>
      </c>
    </row>
    <row r="47" spans="1:9" ht="24.95" customHeight="1" x14ac:dyDescent="0.25">
      <c r="A47" s="36"/>
      <c r="B47" s="23"/>
      <c r="C47" s="23"/>
      <c r="D47" s="25"/>
      <c r="E47" s="33"/>
      <c r="F47" s="33"/>
      <c r="G47" s="23"/>
      <c r="H47" s="16" t="str">
        <f t="shared" si="4"/>
        <v/>
      </c>
      <c r="I47" s="14" t="str">
        <f t="shared" si="5"/>
        <v/>
      </c>
    </row>
    <row r="48" spans="1:9" ht="24.95" customHeight="1" x14ac:dyDescent="0.25">
      <c r="A48" s="36"/>
      <c r="B48" s="23"/>
      <c r="C48" s="23"/>
      <c r="D48" s="25"/>
      <c r="E48" s="33"/>
      <c r="F48" s="33"/>
      <c r="G48" s="23"/>
      <c r="H48" s="16" t="str">
        <f t="shared" si="4"/>
        <v/>
      </c>
      <c r="I48" s="14" t="str">
        <f t="shared" si="5"/>
        <v/>
      </c>
    </row>
    <row r="49" spans="1:9" ht="24.95" customHeight="1" x14ac:dyDescent="0.25">
      <c r="A49" s="36"/>
      <c r="B49" s="23"/>
      <c r="C49" s="23"/>
      <c r="D49" s="25"/>
      <c r="E49" s="33"/>
      <c r="F49" s="33"/>
      <c r="G49" s="23"/>
      <c r="H49" s="16" t="str">
        <f t="shared" si="4"/>
        <v/>
      </c>
      <c r="I49" s="14" t="str">
        <f t="shared" si="5"/>
        <v/>
      </c>
    </row>
    <row r="50" spans="1:9" ht="24.95" customHeight="1" x14ac:dyDescent="0.25">
      <c r="A50" s="36"/>
      <c r="B50" s="23"/>
      <c r="C50" s="23"/>
      <c r="D50" s="25"/>
      <c r="E50" s="33"/>
      <c r="F50" s="33"/>
      <c r="G50" s="23"/>
      <c r="H50" s="16" t="str">
        <f t="shared" si="4"/>
        <v/>
      </c>
      <c r="I50" s="14" t="str">
        <f t="shared" si="5"/>
        <v/>
      </c>
    </row>
    <row r="51" spans="1:9" ht="24.95" customHeight="1" x14ac:dyDescent="0.25">
      <c r="A51" s="36"/>
      <c r="B51" s="23"/>
      <c r="C51" s="23"/>
      <c r="D51" s="25"/>
      <c r="E51" s="33"/>
      <c r="F51" s="33"/>
      <c r="G51" s="23"/>
      <c r="H51" s="16" t="str">
        <f t="shared" si="4"/>
        <v/>
      </c>
      <c r="I51" s="14" t="str">
        <f t="shared" si="5"/>
        <v/>
      </c>
    </row>
    <row r="52" spans="1:9" ht="24.95" customHeight="1" x14ac:dyDescent="0.25">
      <c r="A52" s="36"/>
      <c r="B52" s="23"/>
      <c r="C52" s="23"/>
      <c r="D52" s="25"/>
      <c r="E52" s="33"/>
      <c r="F52" s="33"/>
      <c r="G52" s="23"/>
      <c r="H52" s="16" t="str">
        <f t="shared" si="4"/>
        <v/>
      </c>
      <c r="I52" s="14" t="str">
        <f t="shared" si="5"/>
        <v/>
      </c>
    </row>
    <row r="53" spans="1:9" ht="24.95" customHeight="1" x14ac:dyDescent="0.25">
      <c r="A53" s="36"/>
      <c r="B53" s="23"/>
      <c r="C53" s="23"/>
      <c r="D53" s="25"/>
      <c r="E53" s="33"/>
      <c r="F53" s="33"/>
      <c r="G53" s="23"/>
      <c r="H53" s="16" t="str">
        <f t="shared" si="4"/>
        <v/>
      </c>
      <c r="I53" s="14" t="str">
        <f t="shared" si="5"/>
        <v/>
      </c>
    </row>
    <row r="54" spans="1:9" ht="24.95" customHeight="1" x14ac:dyDescent="0.25">
      <c r="A54" s="36"/>
      <c r="B54" s="23"/>
      <c r="C54" s="23"/>
      <c r="D54" s="25"/>
      <c r="E54" s="33"/>
      <c r="F54" s="33"/>
      <c r="G54" s="23"/>
      <c r="H54" s="16" t="str">
        <f t="shared" si="4"/>
        <v/>
      </c>
      <c r="I54" s="14" t="str">
        <f t="shared" si="5"/>
        <v/>
      </c>
    </row>
    <row r="55" spans="1:9" ht="24.95" customHeight="1" x14ac:dyDescent="0.25">
      <c r="A55" s="36"/>
      <c r="B55" s="23"/>
      <c r="C55" s="23"/>
      <c r="D55" s="25"/>
      <c r="E55" s="33"/>
      <c r="F55" s="33"/>
      <c r="G55" s="23"/>
      <c r="H55" s="16" t="str">
        <f t="shared" si="4"/>
        <v/>
      </c>
      <c r="I55" s="14" t="str">
        <f t="shared" si="5"/>
        <v/>
      </c>
    </row>
    <row r="56" spans="1:9" ht="24.95" customHeight="1" x14ac:dyDescent="0.25">
      <c r="A56" s="36"/>
      <c r="B56" s="23"/>
      <c r="C56" s="23"/>
      <c r="D56" s="25"/>
      <c r="E56" s="33"/>
      <c r="F56" s="33"/>
      <c r="G56" s="23"/>
      <c r="H56" s="16" t="str">
        <f t="shared" si="4"/>
        <v/>
      </c>
      <c r="I56" s="14" t="str">
        <f t="shared" si="5"/>
        <v/>
      </c>
    </row>
    <row r="57" spans="1:9" x14ac:dyDescent="0.25">
      <c r="D57" s="2" t="s">
        <v>26</v>
      </c>
      <c r="F57" s="17">
        <f>COUNTA(E35:F56)</f>
        <v>0</v>
      </c>
      <c r="H57" s="20" t="s">
        <v>18</v>
      </c>
      <c r="I57" s="18">
        <f>SUM(I35:I56)</f>
        <v>0</v>
      </c>
    </row>
    <row r="58" spans="1:9" ht="3" customHeight="1" x14ac:dyDescent="0.25"/>
    <row r="59" spans="1:9" ht="6" customHeight="1" x14ac:dyDescent="0.25"/>
    <row r="60" spans="1:9" x14ac:dyDescent="0.25">
      <c r="B60" s="35" t="s">
        <v>27</v>
      </c>
      <c r="C60" s="35"/>
    </row>
    <row r="61" spans="1:9" x14ac:dyDescent="0.25">
      <c r="B61" s="13" t="s">
        <v>26</v>
      </c>
      <c r="C61" s="13">
        <f>F57+C21+G21+G32+C32</f>
        <v>0</v>
      </c>
    </row>
    <row r="62" spans="1:9" x14ac:dyDescent="0.25">
      <c r="B62" s="13" t="s">
        <v>18</v>
      </c>
      <c r="C62" s="13">
        <f>+I57+I32+E32+E21+I21</f>
        <v>0</v>
      </c>
    </row>
    <row r="63" spans="1:9" x14ac:dyDescent="0.25">
      <c r="G63" t="s">
        <v>28</v>
      </c>
    </row>
    <row r="64" spans="1:9" x14ac:dyDescent="0.25">
      <c r="G64" s="32" t="s">
        <v>29</v>
      </c>
    </row>
    <row r="65" spans="7:7" x14ac:dyDescent="0.25">
      <c r="G65" s="22" t="s">
        <v>30</v>
      </c>
    </row>
  </sheetData>
  <sheetProtection algorithmName="SHA-512" hashValue="k5kG/Q1y7dsTPUmoFDwyWGUrcQ4y3FgGvrg60D4VmwATMGLVVWfDF+aGaIz35WfhV4IA6rKEB6MXoawc/AbYRA==" saltValue="u5Oi2WoBH1x4zPLg0orFKA==" spinCount="100000" formatCells="0" formatColumns="0" selectLockedCells="1"/>
  <mergeCells count="39">
    <mergeCell ref="A11:A32"/>
    <mergeCell ref="H1:I1"/>
    <mergeCell ref="H2:I2"/>
    <mergeCell ref="H3:I3"/>
    <mergeCell ref="H4:I4"/>
    <mergeCell ref="D6:G6"/>
    <mergeCell ref="B22:E22"/>
    <mergeCell ref="F22:I22"/>
    <mergeCell ref="B1:G1"/>
    <mergeCell ref="B2:G2"/>
    <mergeCell ref="B3:G3"/>
    <mergeCell ref="B4:G4"/>
    <mergeCell ref="B11:E11"/>
    <mergeCell ref="F11:I11"/>
    <mergeCell ref="A35:A56"/>
    <mergeCell ref="E35:F35"/>
    <mergeCell ref="E36:F36"/>
    <mergeCell ref="E37:F37"/>
    <mergeCell ref="E38:F38"/>
    <mergeCell ref="E39:F39"/>
    <mergeCell ref="E40:F40"/>
    <mergeCell ref="E54:F54"/>
    <mergeCell ref="E55:F55"/>
    <mergeCell ref="E44:F44"/>
    <mergeCell ref="E45:F45"/>
    <mergeCell ref="E46:F46"/>
    <mergeCell ref="E47:F47"/>
    <mergeCell ref="E41:F41"/>
    <mergeCell ref="E42:F42"/>
    <mergeCell ref="E43:F43"/>
    <mergeCell ref="E56:F56"/>
    <mergeCell ref="E34:F34"/>
    <mergeCell ref="B60:C60"/>
    <mergeCell ref="E48:F48"/>
    <mergeCell ref="E49:F49"/>
    <mergeCell ref="E50:F50"/>
    <mergeCell ref="E51:F51"/>
    <mergeCell ref="E52:F52"/>
    <mergeCell ref="E53:F53"/>
  </mergeCells>
  <dataValidations count="6">
    <dataValidation type="list" allowBlank="1" showInputMessage="1" showErrorMessage="1" sqref="B13:B20 F13:F20 B24:B31 F24:F31">
      <formula1>"PRESIDENTE/A, MIEMBRO ACADÉMICO, REPRESENTANTE ESTUDIANTIL"</formula1>
    </dataValidation>
    <dataValidation type="list" allowBlank="1" showInputMessage="1" showErrorMessage="1" sqref="D13:D20">
      <formula1>"TITULACIÓN, SEGUIMIENTO DE LA OFERTA, TRÁMITES ACADÉMICOS, SEGUIMIENTO DEL SÍLABO, TRANSFERENCIA DE HORAS"</formula1>
    </dataValidation>
    <dataValidation type="list" allowBlank="1" showInputMessage="1" showErrorMessage="1" sqref="H13:H20">
      <formula1>"GESTIÓN Y SEGUIMIENTO DE PROYECTOS, EVENTOS CIENTÍFICOS, PRODUCCIÓN CIENTÍFICA"</formula1>
    </dataValidation>
    <dataValidation type="list" allowBlank="1" showInputMessage="1" showErrorMessage="1" sqref="D24:D31">
      <formula1>"GESTIÓN Y SEGUIMIENTO DE PROYECTOS, EDUCACIÓN CONTINUA, INTEGRACIÓN CURRICULAR"</formula1>
    </dataValidation>
    <dataValidation type="list" allowBlank="1" showInputMessage="1" showErrorMessage="1" sqref="C35:C56">
      <formula1>"RESPONSABLE DE TUTORÍAS, RESPONSABLE DE PRÁCTICAS Y PASANTÍAS, RESPONSABLE DE SEGUIMIENTO A GRADUADOS, RESPONSABLE DE CLÍNICAS Y PRECLÍNICAS, RESPONSABLE DE ESTUDIO JURÍDICO, RESPONSABLE DE ÁREA PSICOSOCIAL, RESPONSABLE DE INTERNADOS ROTATIVOS"</formula1>
    </dataValidation>
    <dataValidation type="list" allowBlank="1" showInputMessage="1" showErrorMessage="1" sqref="D35:D56">
      <formula1>"VIGENTE, NO VIGENTE HABILITADA PARA REGISTRO DE TÍTULO"</formula1>
    </dataValidation>
  </dataValidations>
  <pageMargins left="0.23622047244094491" right="0.23622047244094491" top="0.35433070866141736" bottom="0.35433070866141736" header="0.31496062992125984" footer="0.31496062992125984"/>
  <pageSetup paperSize="9" scale="60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76619-B041-4A53-9AF0-A4434F826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AFA536-73CE-4C5D-A9A7-C5A06E4855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F906F8-FF97-4A79-AB91-1B9A0FF1C8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dcterms:created xsi:type="dcterms:W3CDTF">2018-12-26T18:42:18Z</dcterms:created>
  <dcterms:modified xsi:type="dcterms:W3CDTF">2020-06-18T15:56:07Z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