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4240" windowHeight="13140"/>
  </bookViews>
  <sheets>
    <sheet name="Resumen" sheetId="6" r:id="rId1"/>
    <sheet name="Titulares" sheetId="1" r:id="rId2"/>
    <sheet name="No titulares" sheetId="4" r:id="rId3"/>
    <sheet name="Datos iniciales" sheetId="5" r:id="rId4"/>
  </sheets>
  <definedNames>
    <definedName name="_xlnm.Print_Titles" localSheetId="2">'No titulares'!$1:$7</definedName>
    <definedName name="_xlnm.Print_Titles" localSheetId="1">Titulares!$1:$7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5" l="1"/>
  <c r="A164" i="6"/>
  <c r="A163" i="6"/>
  <c r="A162" i="6"/>
  <c r="T8" i="1" l="1"/>
  <c r="R8" i="1"/>
  <c r="A4" i="1"/>
  <c r="C166" i="5" l="1"/>
  <c r="I165" i="5"/>
  <c r="H165" i="5"/>
  <c r="G165" i="5"/>
  <c r="I164" i="5"/>
  <c r="H164" i="5"/>
  <c r="G164" i="5"/>
  <c r="I163" i="5"/>
  <c r="H163" i="5"/>
  <c r="G163" i="5"/>
  <c r="I162" i="5"/>
  <c r="H162" i="5"/>
  <c r="G162" i="5"/>
  <c r="I161" i="5"/>
  <c r="H161" i="5"/>
  <c r="G161" i="5"/>
  <c r="I160" i="5"/>
  <c r="H160" i="5"/>
  <c r="G160" i="5"/>
  <c r="I159" i="5"/>
  <c r="H159" i="5"/>
  <c r="G159" i="5"/>
  <c r="I158" i="5"/>
  <c r="H158" i="5"/>
  <c r="G158" i="5"/>
  <c r="I157" i="5"/>
  <c r="H157" i="5"/>
  <c r="G157" i="5"/>
  <c r="I156" i="5"/>
  <c r="H156" i="5"/>
  <c r="G156" i="5"/>
  <c r="I155" i="5"/>
  <c r="I166" i="5" s="1"/>
  <c r="H155" i="5"/>
  <c r="G155" i="5"/>
  <c r="C147" i="5"/>
  <c r="I146" i="5"/>
  <c r="H146" i="5"/>
  <c r="G146" i="5"/>
  <c r="I145" i="5"/>
  <c r="H145" i="5"/>
  <c r="G145" i="5"/>
  <c r="I144" i="5"/>
  <c r="H144" i="5"/>
  <c r="G144" i="5"/>
  <c r="I143" i="5"/>
  <c r="H143" i="5"/>
  <c r="G143" i="5"/>
  <c r="I142" i="5"/>
  <c r="H142" i="5"/>
  <c r="G142" i="5"/>
  <c r="I141" i="5"/>
  <c r="H141" i="5"/>
  <c r="G141" i="5"/>
  <c r="I140" i="5"/>
  <c r="H140" i="5"/>
  <c r="G140" i="5"/>
  <c r="I139" i="5"/>
  <c r="H139" i="5"/>
  <c r="G139" i="5"/>
  <c r="I138" i="5"/>
  <c r="H138" i="5"/>
  <c r="G138" i="5"/>
  <c r="I137" i="5"/>
  <c r="H137" i="5"/>
  <c r="G137" i="5"/>
  <c r="I136" i="5"/>
  <c r="H136" i="5"/>
  <c r="G136" i="5"/>
  <c r="G147" i="5" s="1"/>
  <c r="C128" i="5"/>
  <c r="I127" i="5"/>
  <c r="H127" i="5"/>
  <c r="G127" i="5"/>
  <c r="I126" i="5"/>
  <c r="H126" i="5"/>
  <c r="G126" i="5"/>
  <c r="I125" i="5"/>
  <c r="H125" i="5"/>
  <c r="G125" i="5"/>
  <c r="I124" i="5"/>
  <c r="H124" i="5"/>
  <c r="G124" i="5"/>
  <c r="I123" i="5"/>
  <c r="H123" i="5"/>
  <c r="G123" i="5"/>
  <c r="I122" i="5"/>
  <c r="H122" i="5"/>
  <c r="G122" i="5"/>
  <c r="I121" i="5"/>
  <c r="H121" i="5"/>
  <c r="G121" i="5"/>
  <c r="I120" i="5"/>
  <c r="H120" i="5"/>
  <c r="G120" i="5"/>
  <c r="I119" i="5"/>
  <c r="H119" i="5"/>
  <c r="G119" i="5"/>
  <c r="I118" i="5"/>
  <c r="H118" i="5"/>
  <c r="G118" i="5"/>
  <c r="I117" i="5"/>
  <c r="I128" i="5" s="1"/>
  <c r="H117" i="5"/>
  <c r="G117" i="5"/>
  <c r="C106" i="5"/>
  <c r="I105" i="5"/>
  <c r="H105" i="5"/>
  <c r="G105" i="5"/>
  <c r="I104" i="5"/>
  <c r="H104" i="5"/>
  <c r="G104" i="5"/>
  <c r="I103" i="5"/>
  <c r="H103" i="5"/>
  <c r="G103" i="5"/>
  <c r="I102" i="5"/>
  <c r="H102" i="5"/>
  <c r="G102" i="5"/>
  <c r="I101" i="5"/>
  <c r="H101" i="5"/>
  <c r="G101" i="5"/>
  <c r="I100" i="5"/>
  <c r="H100" i="5"/>
  <c r="G100" i="5"/>
  <c r="I99" i="5"/>
  <c r="H99" i="5"/>
  <c r="G99" i="5"/>
  <c r="I98" i="5"/>
  <c r="H98" i="5"/>
  <c r="G98" i="5"/>
  <c r="I97" i="5"/>
  <c r="H97" i="5"/>
  <c r="G97" i="5"/>
  <c r="I96" i="5"/>
  <c r="H96" i="5"/>
  <c r="G96" i="5"/>
  <c r="I95" i="5"/>
  <c r="H95" i="5"/>
  <c r="G95" i="5"/>
  <c r="G106" i="5" s="1"/>
  <c r="C87" i="5"/>
  <c r="I86" i="5"/>
  <c r="H86" i="5"/>
  <c r="G86" i="5"/>
  <c r="I85" i="5"/>
  <c r="H85" i="5"/>
  <c r="G85" i="5"/>
  <c r="I84" i="5"/>
  <c r="H84" i="5"/>
  <c r="G84" i="5"/>
  <c r="I83" i="5"/>
  <c r="H83" i="5"/>
  <c r="G83" i="5"/>
  <c r="I82" i="5"/>
  <c r="H82" i="5"/>
  <c r="G82" i="5"/>
  <c r="I81" i="5"/>
  <c r="H81" i="5"/>
  <c r="G81" i="5"/>
  <c r="I80" i="5"/>
  <c r="H80" i="5"/>
  <c r="G80" i="5"/>
  <c r="I79" i="5"/>
  <c r="H79" i="5"/>
  <c r="G79" i="5"/>
  <c r="I78" i="5"/>
  <c r="H78" i="5"/>
  <c r="G78" i="5"/>
  <c r="I77" i="5"/>
  <c r="H77" i="5"/>
  <c r="G77" i="5"/>
  <c r="I76" i="5"/>
  <c r="I87" i="5" s="1"/>
  <c r="H76" i="5"/>
  <c r="G76" i="5"/>
  <c r="C68" i="5"/>
  <c r="I67" i="5"/>
  <c r="H67" i="5"/>
  <c r="G67" i="5"/>
  <c r="I66" i="5"/>
  <c r="H66" i="5"/>
  <c r="G66" i="5"/>
  <c r="I65" i="5"/>
  <c r="H65" i="5"/>
  <c r="G65" i="5"/>
  <c r="I64" i="5"/>
  <c r="H64" i="5"/>
  <c r="G64" i="5"/>
  <c r="I63" i="5"/>
  <c r="H63" i="5"/>
  <c r="G63" i="5"/>
  <c r="I62" i="5"/>
  <c r="H62" i="5"/>
  <c r="G62" i="5"/>
  <c r="I61" i="5"/>
  <c r="H61" i="5"/>
  <c r="G61" i="5"/>
  <c r="I60" i="5"/>
  <c r="H60" i="5"/>
  <c r="G60" i="5"/>
  <c r="I59" i="5"/>
  <c r="H59" i="5"/>
  <c r="G59" i="5"/>
  <c r="I58" i="5"/>
  <c r="H58" i="5"/>
  <c r="G58" i="5"/>
  <c r="I57" i="5"/>
  <c r="H57" i="5"/>
  <c r="G57" i="5"/>
  <c r="G68" i="5" s="1"/>
  <c r="C50" i="5"/>
  <c r="I49" i="5"/>
  <c r="H49" i="5"/>
  <c r="G49" i="5"/>
  <c r="I48" i="5"/>
  <c r="H48" i="5"/>
  <c r="G48" i="5"/>
  <c r="I47" i="5"/>
  <c r="H47" i="5"/>
  <c r="G47" i="5"/>
  <c r="I46" i="5"/>
  <c r="H46" i="5"/>
  <c r="G46" i="5"/>
  <c r="I45" i="5"/>
  <c r="H45" i="5"/>
  <c r="G45" i="5"/>
  <c r="I44" i="5"/>
  <c r="H44" i="5"/>
  <c r="G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I50" i="5" s="1"/>
  <c r="H39" i="5"/>
  <c r="G39" i="5"/>
  <c r="G50" i="5" s="1"/>
  <c r="C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C14" i="5"/>
  <c r="I13" i="5"/>
  <c r="H13" i="5"/>
  <c r="G13" i="5"/>
  <c r="D57" i="6"/>
  <c r="D56" i="6"/>
  <c r="E101" i="6"/>
  <c r="G166" i="5" l="1"/>
  <c r="H166" i="5"/>
  <c r="H147" i="5"/>
  <c r="I147" i="5"/>
  <c r="G128" i="5"/>
  <c r="H128" i="5"/>
  <c r="H106" i="5"/>
  <c r="I106" i="5"/>
  <c r="G87" i="5"/>
  <c r="H87" i="5"/>
  <c r="H68" i="5"/>
  <c r="I68" i="5"/>
  <c r="H50" i="5"/>
  <c r="G32" i="5"/>
  <c r="H32" i="5"/>
  <c r="I32" i="5"/>
  <c r="N23" i="5"/>
  <c r="N22" i="5"/>
  <c r="N70" i="5"/>
  <c r="N69" i="5"/>
  <c r="N68" i="5"/>
  <c r="N67" i="5"/>
  <c r="N66" i="5"/>
  <c r="N65" i="5"/>
  <c r="L122" i="5" l="1"/>
  <c r="E134" i="6"/>
  <c r="D36" i="6" s="1"/>
  <c r="O116" i="5"/>
  <c r="N116" i="5"/>
  <c r="M116" i="5"/>
  <c r="D101" i="6" l="1"/>
  <c r="O12" i="5"/>
  <c r="N12" i="5"/>
  <c r="M12" i="5"/>
  <c r="M50" i="5" l="1"/>
  <c r="A4" i="4" l="1"/>
  <c r="D73" i="6"/>
  <c r="D72" i="6"/>
  <c r="D71" i="6"/>
  <c r="D70" i="6"/>
  <c r="D69" i="6"/>
  <c r="D68" i="6"/>
  <c r="D74" i="6"/>
  <c r="D55" i="6"/>
  <c r="D52" i="6"/>
  <c r="D51" i="6"/>
  <c r="D50" i="6"/>
  <c r="AC13" i="4"/>
  <c r="AF13" i="4"/>
  <c r="AI13" i="4"/>
  <c r="AC18" i="4"/>
  <c r="AF18" i="4"/>
  <c r="AI18" i="4"/>
  <c r="AC23" i="4"/>
  <c r="AF23" i="4"/>
  <c r="AI23" i="4"/>
  <c r="AC28" i="4"/>
  <c r="AF28" i="4"/>
  <c r="AI28" i="4"/>
  <c r="AC33" i="4"/>
  <c r="AF33" i="4"/>
  <c r="AI33" i="4"/>
  <c r="AC38" i="4"/>
  <c r="AF38" i="4"/>
  <c r="AI38" i="4"/>
  <c r="AC43" i="4"/>
  <c r="AF43" i="4"/>
  <c r="AI43" i="4"/>
  <c r="AC48" i="4"/>
  <c r="AF48" i="4"/>
  <c r="AI48" i="4"/>
  <c r="AC53" i="4"/>
  <c r="AF53" i="4"/>
  <c r="AI53" i="4"/>
  <c r="AC58" i="4"/>
  <c r="AF58" i="4"/>
  <c r="AI58" i="4"/>
  <c r="AC63" i="4"/>
  <c r="AF63" i="4"/>
  <c r="AI63" i="4"/>
  <c r="AC68" i="4"/>
  <c r="AF68" i="4"/>
  <c r="AI68" i="4"/>
  <c r="AC73" i="4"/>
  <c r="AF73" i="4"/>
  <c r="AI73" i="4"/>
  <c r="AC78" i="4"/>
  <c r="AF78" i="4"/>
  <c r="AI78" i="4"/>
  <c r="AC83" i="4"/>
  <c r="AF83" i="4"/>
  <c r="AI83" i="4"/>
  <c r="AC88" i="4"/>
  <c r="AF88" i="4"/>
  <c r="AI88" i="4"/>
  <c r="AC93" i="4"/>
  <c r="AF93" i="4"/>
  <c r="AI93" i="4"/>
  <c r="AC98" i="4"/>
  <c r="AF98" i="4"/>
  <c r="AI98" i="4"/>
  <c r="AC103" i="4"/>
  <c r="AF103" i="4"/>
  <c r="AI103" i="4"/>
  <c r="AC108" i="4"/>
  <c r="AF108" i="4"/>
  <c r="AI108" i="4"/>
  <c r="AC113" i="4"/>
  <c r="AF113" i="4"/>
  <c r="AI113" i="4"/>
  <c r="AC118" i="4"/>
  <c r="AF118" i="4"/>
  <c r="AI118" i="4"/>
  <c r="AC123" i="4"/>
  <c r="AF123" i="4"/>
  <c r="AI123" i="4"/>
  <c r="AC128" i="4"/>
  <c r="AF128" i="4"/>
  <c r="AI128" i="4"/>
  <c r="AC133" i="4"/>
  <c r="AF133" i="4"/>
  <c r="AI133" i="4"/>
  <c r="AC138" i="4"/>
  <c r="AF138" i="4"/>
  <c r="AI138" i="4"/>
  <c r="AC143" i="4"/>
  <c r="AF143" i="4"/>
  <c r="AI143" i="4"/>
  <c r="AC148" i="4"/>
  <c r="AF148" i="4"/>
  <c r="AI148" i="4"/>
  <c r="AC153" i="4"/>
  <c r="AF153" i="4"/>
  <c r="AI153" i="4"/>
  <c r="AC158" i="4"/>
  <c r="AF158" i="4"/>
  <c r="AI158" i="4"/>
  <c r="AC163" i="4"/>
  <c r="AF163" i="4"/>
  <c r="AI163" i="4"/>
  <c r="AC168" i="4"/>
  <c r="AF168" i="4"/>
  <c r="AI168" i="4"/>
  <c r="AC173" i="4"/>
  <c r="AF173" i="4"/>
  <c r="AI173" i="4"/>
  <c r="AC178" i="4"/>
  <c r="AF178" i="4"/>
  <c r="AI178" i="4"/>
  <c r="AC183" i="4"/>
  <c r="AF183" i="4"/>
  <c r="AI183" i="4"/>
  <c r="AC188" i="4"/>
  <c r="AF188" i="4"/>
  <c r="AI188" i="4"/>
  <c r="AC193" i="4"/>
  <c r="AF193" i="4"/>
  <c r="AI193" i="4"/>
  <c r="AC198" i="4"/>
  <c r="AF198" i="4"/>
  <c r="AI198" i="4"/>
  <c r="AC203" i="4"/>
  <c r="AF203" i="4"/>
  <c r="AI203" i="4"/>
  <c r="AC208" i="4"/>
  <c r="AF208" i="4"/>
  <c r="AI208" i="4"/>
  <c r="AC213" i="4"/>
  <c r="AF213" i="4"/>
  <c r="AI213" i="4"/>
  <c r="AC218" i="4"/>
  <c r="AF218" i="4"/>
  <c r="AI218" i="4"/>
  <c r="AC223" i="4"/>
  <c r="AF223" i="4"/>
  <c r="AI223" i="4"/>
  <c r="AC228" i="4"/>
  <c r="AF228" i="4"/>
  <c r="AI228" i="4"/>
  <c r="AC233" i="4"/>
  <c r="AF233" i="4"/>
  <c r="AI233" i="4"/>
  <c r="AC238" i="4"/>
  <c r="AF238" i="4"/>
  <c r="AI238" i="4"/>
  <c r="AC243" i="4"/>
  <c r="AF243" i="4"/>
  <c r="AI243" i="4"/>
  <c r="AC248" i="4"/>
  <c r="AF248" i="4"/>
  <c r="AI248" i="4"/>
  <c r="AC253" i="4"/>
  <c r="AF253" i="4"/>
  <c r="AI253" i="4"/>
  <c r="AC258" i="4"/>
  <c r="AF258" i="4"/>
  <c r="AI258" i="4"/>
  <c r="AC263" i="4"/>
  <c r="AF263" i="4"/>
  <c r="AI263" i="4"/>
  <c r="AC268" i="4"/>
  <c r="AF268" i="4"/>
  <c r="AI268" i="4"/>
  <c r="AC273" i="4"/>
  <c r="AF273" i="4"/>
  <c r="AI273" i="4"/>
  <c r="AC278" i="4"/>
  <c r="AF278" i="4"/>
  <c r="AI278" i="4"/>
  <c r="AC283" i="4"/>
  <c r="AF283" i="4"/>
  <c r="AI283" i="4"/>
  <c r="AC288" i="4"/>
  <c r="AF288" i="4"/>
  <c r="AI288" i="4"/>
  <c r="AC293" i="4"/>
  <c r="AF293" i="4"/>
  <c r="AI293" i="4"/>
  <c r="AC298" i="4"/>
  <c r="AF298" i="4"/>
  <c r="AI298" i="4"/>
  <c r="AC303" i="4"/>
  <c r="AF303" i="4"/>
  <c r="AI303" i="4"/>
  <c r="AC308" i="4"/>
  <c r="AF308" i="4"/>
  <c r="AI308" i="4"/>
  <c r="AC313" i="4"/>
  <c r="AF313" i="4"/>
  <c r="AI313" i="4"/>
  <c r="AC318" i="4"/>
  <c r="AF318" i="4"/>
  <c r="AI318" i="4"/>
  <c r="AC323" i="4"/>
  <c r="AF323" i="4"/>
  <c r="AI323" i="4"/>
  <c r="AC328" i="4"/>
  <c r="AF328" i="4"/>
  <c r="AI328" i="4"/>
  <c r="AC333" i="4"/>
  <c r="AF333" i="4"/>
  <c r="AI333" i="4"/>
  <c r="AC338" i="4"/>
  <c r="AF338" i="4"/>
  <c r="AI338" i="4"/>
  <c r="AC343" i="4"/>
  <c r="AF343" i="4"/>
  <c r="AI343" i="4"/>
  <c r="AC348" i="4"/>
  <c r="AF348" i="4"/>
  <c r="AI348" i="4"/>
  <c r="AC353" i="4"/>
  <c r="AF353" i="4"/>
  <c r="AI353" i="4"/>
  <c r="AI8" i="4"/>
  <c r="AF8" i="4"/>
  <c r="AC8" i="4"/>
  <c r="AF13" i="1"/>
  <c r="AI13" i="1"/>
  <c r="AL13" i="1"/>
  <c r="AF18" i="1"/>
  <c r="AI18" i="1"/>
  <c r="AL18" i="1"/>
  <c r="AF23" i="1"/>
  <c r="AI23" i="1"/>
  <c r="AL23" i="1"/>
  <c r="AF28" i="1"/>
  <c r="AI28" i="1"/>
  <c r="AL28" i="1"/>
  <c r="AF33" i="1"/>
  <c r="AI33" i="1"/>
  <c r="AL33" i="1"/>
  <c r="AF38" i="1"/>
  <c r="AI38" i="1"/>
  <c r="AL38" i="1"/>
  <c r="AF43" i="1"/>
  <c r="AI43" i="1"/>
  <c r="AL43" i="1"/>
  <c r="AF48" i="1"/>
  <c r="AI48" i="1"/>
  <c r="AL48" i="1"/>
  <c r="AF53" i="1"/>
  <c r="AI53" i="1"/>
  <c r="AL53" i="1"/>
  <c r="AF58" i="1"/>
  <c r="AI58" i="1"/>
  <c r="AL58" i="1"/>
  <c r="AF63" i="1"/>
  <c r="AI63" i="1"/>
  <c r="AL63" i="1"/>
  <c r="AF68" i="1"/>
  <c r="AI68" i="1"/>
  <c r="AL68" i="1"/>
  <c r="AF73" i="1"/>
  <c r="AI73" i="1"/>
  <c r="AL73" i="1"/>
  <c r="AF78" i="1"/>
  <c r="AI78" i="1"/>
  <c r="AL78" i="1"/>
  <c r="AF83" i="1"/>
  <c r="AI83" i="1"/>
  <c r="AL83" i="1"/>
  <c r="AF88" i="1"/>
  <c r="AI88" i="1"/>
  <c r="AL88" i="1"/>
  <c r="AF93" i="1"/>
  <c r="AI93" i="1"/>
  <c r="AL93" i="1"/>
  <c r="AF98" i="1"/>
  <c r="AI98" i="1"/>
  <c r="AL98" i="1"/>
  <c r="AF103" i="1"/>
  <c r="AI103" i="1"/>
  <c r="AL103" i="1"/>
  <c r="AF108" i="1"/>
  <c r="AI108" i="1"/>
  <c r="AL108" i="1"/>
  <c r="AF113" i="1"/>
  <c r="AI113" i="1"/>
  <c r="AL113" i="1"/>
  <c r="AF118" i="1"/>
  <c r="AI118" i="1"/>
  <c r="AL118" i="1"/>
  <c r="AF123" i="1"/>
  <c r="AI123" i="1"/>
  <c r="AL123" i="1"/>
  <c r="AF128" i="1"/>
  <c r="AI128" i="1"/>
  <c r="AL128" i="1"/>
  <c r="AF133" i="1"/>
  <c r="AI133" i="1"/>
  <c r="AL133" i="1"/>
  <c r="AF138" i="1"/>
  <c r="AI138" i="1"/>
  <c r="AL138" i="1"/>
  <c r="AF143" i="1"/>
  <c r="AI143" i="1"/>
  <c r="AL143" i="1"/>
  <c r="AF148" i="1"/>
  <c r="AI148" i="1"/>
  <c r="AL148" i="1"/>
  <c r="AF153" i="1"/>
  <c r="AI153" i="1"/>
  <c r="AL153" i="1"/>
  <c r="AF158" i="1"/>
  <c r="AI158" i="1"/>
  <c r="AL158" i="1"/>
  <c r="AF163" i="1"/>
  <c r="AI163" i="1"/>
  <c r="AL163" i="1"/>
  <c r="AF168" i="1"/>
  <c r="AI168" i="1"/>
  <c r="AL168" i="1"/>
  <c r="AF173" i="1"/>
  <c r="AI173" i="1"/>
  <c r="AL173" i="1"/>
  <c r="AF178" i="1"/>
  <c r="AI178" i="1"/>
  <c r="AL178" i="1"/>
  <c r="AF183" i="1"/>
  <c r="AI183" i="1"/>
  <c r="AL183" i="1"/>
  <c r="AF188" i="1"/>
  <c r="AI188" i="1"/>
  <c r="AL188" i="1"/>
  <c r="AF193" i="1"/>
  <c r="AI193" i="1"/>
  <c r="AL193" i="1"/>
  <c r="AF198" i="1"/>
  <c r="AI198" i="1"/>
  <c r="AL198" i="1"/>
  <c r="AF203" i="1"/>
  <c r="AI203" i="1"/>
  <c r="AL203" i="1"/>
  <c r="AF208" i="1"/>
  <c r="AI208" i="1"/>
  <c r="AL208" i="1"/>
  <c r="AF213" i="1"/>
  <c r="AI213" i="1"/>
  <c r="AL213" i="1"/>
  <c r="AF218" i="1"/>
  <c r="AI218" i="1"/>
  <c r="AL218" i="1"/>
  <c r="AF223" i="1"/>
  <c r="AI223" i="1"/>
  <c r="AL223" i="1"/>
  <c r="AF228" i="1"/>
  <c r="AI228" i="1"/>
  <c r="AL228" i="1"/>
  <c r="AF233" i="1"/>
  <c r="AI233" i="1"/>
  <c r="AL233" i="1"/>
  <c r="AF238" i="1"/>
  <c r="AI238" i="1"/>
  <c r="AL238" i="1"/>
  <c r="AF243" i="1"/>
  <c r="AI243" i="1"/>
  <c r="AL243" i="1"/>
  <c r="AF248" i="1"/>
  <c r="AI248" i="1"/>
  <c r="AL248" i="1"/>
  <c r="AF253" i="1"/>
  <c r="AI253" i="1"/>
  <c r="AL253" i="1"/>
  <c r="AF258" i="1"/>
  <c r="AI258" i="1"/>
  <c r="AL258" i="1"/>
  <c r="AF263" i="1"/>
  <c r="AI263" i="1"/>
  <c r="AL263" i="1"/>
  <c r="AF268" i="1"/>
  <c r="AI268" i="1"/>
  <c r="AL268" i="1"/>
  <c r="AF273" i="1"/>
  <c r="AI273" i="1"/>
  <c r="AL273" i="1"/>
  <c r="AF278" i="1"/>
  <c r="AI278" i="1"/>
  <c r="AL278" i="1"/>
  <c r="AF283" i="1"/>
  <c r="AI283" i="1"/>
  <c r="AL283" i="1"/>
  <c r="AF288" i="1"/>
  <c r="AI288" i="1"/>
  <c r="AL288" i="1"/>
  <c r="AF293" i="1"/>
  <c r="AI293" i="1"/>
  <c r="AL293" i="1"/>
  <c r="AF298" i="1"/>
  <c r="AI298" i="1"/>
  <c r="AL298" i="1"/>
  <c r="AF303" i="1"/>
  <c r="AI303" i="1"/>
  <c r="AL303" i="1"/>
  <c r="AF308" i="1"/>
  <c r="AI308" i="1"/>
  <c r="AL308" i="1"/>
  <c r="AF313" i="1"/>
  <c r="AI313" i="1"/>
  <c r="AL313" i="1"/>
  <c r="AF318" i="1"/>
  <c r="AI318" i="1"/>
  <c r="AL318" i="1"/>
  <c r="AF323" i="1"/>
  <c r="AI323" i="1"/>
  <c r="AL323" i="1"/>
  <c r="AF328" i="1"/>
  <c r="AI328" i="1"/>
  <c r="AL328" i="1"/>
  <c r="AF333" i="1"/>
  <c r="AI333" i="1"/>
  <c r="AL333" i="1"/>
  <c r="AF338" i="1"/>
  <c r="AI338" i="1"/>
  <c r="AL338" i="1"/>
  <c r="AF343" i="1"/>
  <c r="AI343" i="1"/>
  <c r="AL343" i="1"/>
  <c r="AF348" i="1"/>
  <c r="AI348" i="1"/>
  <c r="AL348" i="1"/>
  <c r="AF353" i="1"/>
  <c r="AI353" i="1"/>
  <c r="AL353" i="1"/>
  <c r="AF358" i="1"/>
  <c r="AI358" i="1"/>
  <c r="AL358" i="1"/>
  <c r="AF363" i="1"/>
  <c r="AI363" i="1"/>
  <c r="AL363" i="1"/>
  <c r="AF368" i="1"/>
  <c r="AI368" i="1"/>
  <c r="AL368" i="1"/>
  <c r="AF373" i="1"/>
  <c r="AI373" i="1"/>
  <c r="AL373" i="1"/>
  <c r="AF378" i="1"/>
  <c r="AI378" i="1"/>
  <c r="AL378" i="1"/>
  <c r="AF383" i="1"/>
  <c r="AI383" i="1"/>
  <c r="AL383" i="1"/>
  <c r="AF388" i="1"/>
  <c r="AI388" i="1"/>
  <c r="AL388" i="1"/>
  <c r="AF393" i="1"/>
  <c r="AI393" i="1"/>
  <c r="AL393" i="1"/>
  <c r="AF398" i="1"/>
  <c r="AI398" i="1"/>
  <c r="AL398" i="1"/>
  <c r="AF403" i="1"/>
  <c r="AI403" i="1"/>
  <c r="AL403" i="1"/>
  <c r="AF408" i="1"/>
  <c r="AI408" i="1"/>
  <c r="AL408" i="1"/>
  <c r="AF413" i="1"/>
  <c r="AI413" i="1"/>
  <c r="AL413" i="1"/>
  <c r="AF418" i="1"/>
  <c r="AI418" i="1"/>
  <c r="AL418" i="1"/>
  <c r="AF423" i="1"/>
  <c r="AI423" i="1"/>
  <c r="AL423" i="1"/>
  <c r="AF428" i="1"/>
  <c r="AI428" i="1"/>
  <c r="AL428" i="1"/>
  <c r="AF433" i="1"/>
  <c r="AI433" i="1"/>
  <c r="AL433" i="1"/>
  <c r="AF438" i="1"/>
  <c r="AI438" i="1"/>
  <c r="AL438" i="1"/>
  <c r="AF443" i="1"/>
  <c r="AI443" i="1"/>
  <c r="AL443" i="1"/>
  <c r="AF448" i="1"/>
  <c r="AI448" i="1"/>
  <c r="AL448" i="1"/>
  <c r="AF453" i="1"/>
  <c r="AI453" i="1"/>
  <c r="AL453" i="1"/>
  <c r="AF458" i="1"/>
  <c r="AI458" i="1"/>
  <c r="AL458" i="1"/>
  <c r="AF463" i="1"/>
  <c r="AI463" i="1"/>
  <c r="AL463" i="1"/>
  <c r="AF468" i="1"/>
  <c r="AI468" i="1"/>
  <c r="AL468" i="1"/>
  <c r="AF473" i="1"/>
  <c r="AI473" i="1"/>
  <c r="AL473" i="1"/>
  <c r="AF478" i="1"/>
  <c r="AI478" i="1"/>
  <c r="AL478" i="1"/>
  <c r="AF483" i="1"/>
  <c r="AI483" i="1"/>
  <c r="AL483" i="1"/>
  <c r="AF488" i="1"/>
  <c r="AI488" i="1"/>
  <c r="AL488" i="1"/>
  <c r="AF493" i="1"/>
  <c r="AI493" i="1"/>
  <c r="AL493" i="1"/>
  <c r="AF498" i="1"/>
  <c r="AI498" i="1"/>
  <c r="AL498" i="1"/>
  <c r="AF503" i="1"/>
  <c r="AI503" i="1"/>
  <c r="AL503" i="1"/>
  <c r="AL8" i="1"/>
  <c r="AI8" i="1"/>
  <c r="AC13" i="1"/>
  <c r="AC18" i="1"/>
  <c r="AC23" i="1"/>
  <c r="AC28" i="1"/>
  <c r="AC33" i="1"/>
  <c r="AC38" i="1"/>
  <c r="AC43" i="1"/>
  <c r="AC48" i="1"/>
  <c r="AC53" i="1"/>
  <c r="AC58" i="1"/>
  <c r="AC63" i="1"/>
  <c r="AC68" i="1"/>
  <c r="AC73" i="1"/>
  <c r="AC78" i="1"/>
  <c r="AC83" i="1"/>
  <c r="AC88" i="1"/>
  <c r="AC93" i="1"/>
  <c r="AC98" i="1"/>
  <c r="AC103" i="1"/>
  <c r="AC108" i="1"/>
  <c r="AC113" i="1"/>
  <c r="AC118" i="1"/>
  <c r="AC123" i="1"/>
  <c r="AC128" i="1"/>
  <c r="AC133" i="1"/>
  <c r="AC138" i="1"/>
  <c r="AC143" i="1"/>
  <c r="AC148" i="1"/>
  <c r="AC153" i="1"/>
  <c r="AC158" i="1"/>
  <c r="AC163" i="1"/>
  <c r="AC168" i="1"/>
  <c r="AC173" i="1"/>
  <c r="AC178" i="1"/>
  <c r="AC183" i="1"/>
  <c r="AC188" i="1"/>
  <c r="AC193" i="1"/>
  <c r="AC198" i="1"/>
  <c r="AC203" i="1"/>
  <c r="AC208" i="1"/>
  <c r="AC213" i="1"/>
  <c r="AC218" i="1"/>
  <c r="AC223" i="1"/>
  <c r="AC228" i="1"/>
  <c r="AC233" i="1"/>
  <c r="AC238" i="1"/>
  <c r="AC243" i="1"/>
  <c r="AC248" i="1"/>
  <c r="AC253" i="1"/>
  <c r="AC258" i="1"/>
  <c r="AC263" i="1"/>
  <c r="AC268" i="1"/>
  <c r="AC273" i="1"/>
  <c r="AC278" i="1"/>
  <c r="AC283" i="1"/>
  <c r="AC288" i="1"/>
  <c r="AC293" i="1"/>
  <c r="AC298" i="1"/>
  <c r="AC303" i="1"/>
  <c r="AC308" i="1"/>
  <c r="AC313" i="1"/>
  <c r="AC318" i="1"/>
  <c r="AC323" i="1"/>
  <c r="AC328" i="1"/>
  <c r="AC333" i="1"/>
  <c r="AC338" i="1"/>
  <c r="AC343" i="1"/>
  <c r="AC348" i="1"/>
  <c r="AC353" i="1"/>
  <c r="AC358" i="1"/>
  <c r="AC363" i="1"/>
  <c r="AC368" i="1"/>
  <c r="AC373" i="1"/>
  <c r="AC378" i="1"/>
  <c r="AC383" i="1"/>
  <c r="AC388" i="1"/>
  <c r="AC393" i="1"/>
  <c r="AC398" i="1"/>
  <c r="AC403" i="1"/>
  <c r="AC408" i="1"/>
  <c r="AC413" i="1"/>
  <c r="AC418" i="1"/>
  <c r="AC423" i="1"/>
  <c r="AC428" i="1"/>
  <c r="AC433" i="1"/>
  <c r="AC438" i="1"/>
  <c r="AC443" i="1"/>
  <c r="AC448" i="1"/>
  <c r="AC453" i="1"/>
  <c r="AC458" i="1"/>
  <c r="AC463" i="1"/>
  <c r="AC468" i="1"/>
  <c r="AC473" i="1"/>
  <c r="AC478" i="1"/>
  <c r="AC483" i="1"/>
  <c r="AC488" i="1"/>
  <c r="AC493" i="1"/>
  <c r="AC498" i="1"/>
  <c r="AC503" i="1"/>
  <c r="P502" i="1"/>
  <c r="P501" i="1"/>
  <c r="P500" i="1"/>
  <c r="P499" i="1"/>
  <c r="T498" i="1"/>
  <c r="S498" i="1"/>
  <c r="R498" i="1"/>
  <c r="P498" i="1"/>
  <c r="Q498" i="1" s="1"/>
  <c r="AB498" i="1" s="1"/>
  <c r="P497" i="1"/>
  <c r="P496" i="1"/>
  <c r="P495" i="1"/>
  <c r="P494" i="1"/>
  <c r="T493" i="1"/>
  <c r="S493" i="1"/>
  <c r="R493" i="1"/>
  <c r="P493" i="1"/>
  <c r="Q493" i="1" s="1"/>
  <c r="AB493" i="1" s="1"/>
  <c r="P492" i="1"/>
  <c r="P491" i="1"/>
  <c r="P490" i="1"/>
  <c r="P489" i="1"/>
  <c r="T488" i="1"/>
  <c r="S488" i="1"/>
  <c r="R488" i="1"/>
  <c r="P488" i="1"/>
  <c r="Q488" i="1" s="1"/>
  <c r="AB488" i="1" s="1"/>
  <c r="P487" i="1"/>
  <c r="P486" i="1"/>
  <c r="P485" i="1"/>
  <c r="P484" i="1"/>
  <c r="T483" i="1"/>
  <c r="S483" i="1"/>
  <c r="R483" i="1"/>
  <c r="P483" i="1"/>
  <c r="Q483" i="1" s="1"/>
  <c r="AB483" i="1" s="1"/>
  <c r="P482" i="1"/>
  <c r="P481" i="1"/>
  <c r="P480" i="1"/>
  <c r="P479" i="1"/>
  <c r="T478" i="1"/>
  <c r="S478" i="1"/>
  <c r="R478" i="1"/>
  <c r="P478" i="1"/>
  <c r="Q478" i="1" s="1"/>
  <c r="AB478" i="1" s="1"/>
  <c r="P477" i="1"/>
  <c r="P476" i="1"/>
  <c r="P475" i="1"/>
  <c r="P474" i="1"/>
  <c r="T473" i="1"/>
  <c r="S473" i="1"/>
  <c r="R473" i="1"/>
  <c r="P473" i="1"/>
  <c r="Q473" i="1" s="1"/>
  <c r="AB473" i="1" s="1"/>
  <c r="P472" i="1"/>
  <c r="P471" i="1"/>
  <c r="P470" i="1"/>
  <c r="P469" i="1"/>
  <c r="T468" i="1"/>
  <c r="S468" i="1"/>
  <c r="R468" i="1"/>
  <c r="P468" i="1"/>
  <c r="Q468" i="1" s="1"/>
  <c r="AB468" i="1" s="1"/>
  <c r="P467" i="1"/>
  <c r="P466" i="1"/>
  <c r="P465" i="1"/>
  <c r="P464" i="1"/>
  <c r="T463" i="1"/>
  <c r="S463" i="1"/>
  <c r="R463" i="1"/>
  <c r="P463" i="1"/>
  <c r="Q463" i="1" s="1"/>
  <c r="AB463" i="1" s="1"/>
  <c r="P462" i="1"/>
  <c r="P461" i="1"/>
  <c r="P460" i="1"/>
  <c r="P459" i="1"/>
  <c r="T458" i="1"/>
  <c r="S458" i="1"/>
  <c r="R458" i="1"/>
  <c r="P458" i="1"/>
  <c r="Q458" i="1" s="1"/>
  <c r="AB458" i="1" s="1"/>
  <c r="P357" i="1"/>
  <c r="P356" i="1"/>
  <c r="P355" i="1"/>
  <c r="P354" i="1"/>
  <c r="T353" i="1"/>
  <c r="S353" i="1"/>
  <c r="R353" i="1"/>
  <c r="P353" i="1"/>
  <c r="Q353" i="1" s="1"/>
  <c r="AB353" i="1" s="1"/>
  <c r="P352" i="1"/>
  <c r="P351" i="1"/>
  <c r="P350" i="1"/>
  <c r="P349" i="1"/>
  <c r="T348" i="1"/>
  <c r="S348" i="1"/>
  <c r="R348" i="1"/>
  <c r="P348" i="1"/>
  <c r="P347" i="1"/>
  <c r="P346" i="1"/>
  <c r="P345" i="1"/>
  <c r="P344" i="1"/>
  <c r="T343" i="1"/>
  <c r="S343" i="1"/>
  <c r="R343" i="1"/>
  <c r="P343" i="1"/>
  <c r="P342" i="1"/>
  <c r="P341" i="1"/>
  <c r="P340" i="1"/>
  <c r="P339" i="1"/>
  <c r="T338" i="1"/>
  <c r="S338" i="1"/>
  <c r="R338" i="1"/>
  <c r="P338" i="1"/>
  <c r="P337" i="1"/>
  <c r="P336" i="1"/>
  <c r="P335" i="1"/>
  <c r="P334" i="1"/>
  <c r="T333" i="1"/>
  <c r="S333" i="1"/>
  <c r="R333" i="1"/>
  <c r="P333" i="1"/>
  <c r="P332" i="1"/>
  <c r="P331" i="1"/>
  <c r="P330" i="1"/>
  <c r="P329" i="1"/>
  <c r="T328" i="1"/>
  <c r="S328" i="1"/>
  <c r="R328" i="1"/>
  <c r="P328" i="1"/>
  <c r="P327" i="1"/>
  <c r="P326" i="1"/>
  <c r="P325" i="1"/>
  <c r="P324" i="1"/>
  <c r="T323" i="1"/>
  <c r="S323" i="1"/>
  <c r="R323" i="1"/>
  <c r="P323" i="1"/>
  <c r="P322" i="1"/>
  <c r="P321" i="1"/>
  <c r="P320" i="1"/>
  <c r="P319" i="1"/>
  <c r="T318" i="1"/>
  <c r="S318" i="1"/>
  <c r="R318" i="1"/>
  <c r="P318" i="1"/>
  <c r="P317" i="1"/>
  <c r="P316" i="1"/>
  <c r="P315" i="1"/>
  <c r="P314" i="1"/>
  <c r="T313" i="1"/>
  <c r="S313" i="1"/>
  <c r="R313" i="1"/>
  <c r="P313" i="1"/>
  <c r="P312" i="1"/>
  <c r="P311" i="1"/>
  <c r="P310" i="1"/>
  <c r="P309" i="1"/>
  <c r="T308" i="1"/>
  <c r="S308" i="1"/>
  <c r="R308" i="1"/>
  <c r="P308" i="1"/>
  <c r="P307" i="1"/>
  <c r="P306" i="1"/>
  <c r="P305" i="1"/>
  <c r="P304" i="1"/>
  <c r="T303" i="1"/>
  <c r="S303" i="1"/>
  <c r="R303" i="1"/>
  <c r="P303" i="1"/>
  <c r="P302" i="1"/>
  <c r="P301" i="1"/>
  <c r="P300" i="1"/>
  <c r="P299" i="1"/>
  <c r="T298" i="1"/>
  <c r="S298" i="1"/>
  <c r="R298" i="1"/>
  <c r="P298" i="1"/>
  <c r="P297" i="1"/>
  <c r="P296" i="1"/>
  <c r="P295" i="1"/>
  <c r="P294" i="1"/>
  <c r="T293" i="1"/>
  <c r="S293" i="1"/>
  <c r="R293" i="1"/>
  <c r="P293" i="1"/>
  <c r="P292" i="1"/>
  <c r="P291" i="1"/>
  <c r="P290" i="1"/>
  <c r="P289" i="1"/>
  <c r="T288" i="1"/>
  <c r="S288" i="1"/>
  <c r="R288" i="1"/>
  <c r="P288" i="1"/>
  <c r="P287" i="1"/>
  <c r="P286" i="1"/>
  <c r="P285" i="1"/>
  <c r="P284" i="1"/>
  <c r="T283" i="1"/>
  <c r="S283" i="1"/>
  <c r="R283" i="1"/>
  <c r="P283" i="1"/>
  <c r="P282" i="1"/>
  <c r="P281" i="1"/>
  <c r="P280" i="1"/>
  <c r="P279" i="1"/>
  <c r="T278" i="1"/>
  <c r="S278" i="1"/>
  <c r="R278" i="1"/>
  <c r="P278" i="1"/>
  <c r="P277" i="1"/>
  <c r="P276" i="1"/>
  <c r="P275" i="1"/>
  <c r="P274" i="1"/>
  <c r="T273" i="1"/>
  <c r="S273" i="1"/>
  <c r="R273" i="1"/>
  <c r="P273" i="1"/>
  <c r="P272" i="1"/>
  <c r="P271" i="1"/>
  <c r="P270" i="1"/>
  <c r="P269" i="1"/>
  <c r="T268" i="1"/>
  <c r="S268" i="1"/>
  <c r="R268" i="1"/>
  <c r="P268" i="1"/>
  <c r="P267" i="1"/>
  <c r="P266" i="1"/>
  <c r="P265" i="1"/>
  <c r="P264" i="1"/>
  <c r="T263" i="1"/>
  <c r="S263" i="1"/>
  <c r="R263" i="1"/>
  <c r="P263" i="1"/>
  <c r="P262" i="1"/>
  <c r="P261" i="1"/>
  <c r="P260" i="1"/>
  <c r="P259" i="1"/>
  <c r="T258" i="1"/>
  <c r="S258" i="1"/>
  <c r="R258" i="1"/>
  <c r="P258" i="1"/>
  <c r="P257" i="1"/>
  <c r="P256" i="1"/>
  <c r="P255" i="1"/>
  <c r="P254" i="1"/>
  <c r="T253" i="1"/>
  <c r="S253" i="1"/>
  <c r="R253" i="1"/>
  <c r="P253" i="1"/>
  <c r="Q268" i="1" l="1"/>
  <c r="Q288" i="1"/>
  <c r="Q343" i="1"/>
  <c r="Q348" i="1"/>
  <c r="AB268" i="1"/>
  <c r="AB288" i="1"/>
  <c r="AB343" i="1"/>
  <c r="AB348" i="1"/>
  <c r="Q333" i="1"/>
  <c r="AB333" i="1" s="1"/>
  <c r="Q338" i="1"/>
  <c r="AB338" i="1" s="1"/>
  <c r="D75" i="6"/>
  <c r="E75" i="6" s="1"/>
  <c r="AM463" i="1"/>
  <c r="AM473" i="1"/>
  <c r="AM483" i="1"/>
  <c r="AM493" i="1"/>
  <c r="AM458" i="1"/>
  <c r="AM468" i="1"/>
  <c r="AM478" i="1"/>
  <c r="AM488" i="1"/>
  <c r="AM498" i="1"/>
  <c r="Q253" i="1"/>
  <c r="AB253" i="1" s="1"/>
  <c r="AM253" i="1" s="1"/>
  <c r="Q258" i="1"/>
  <c r="AB258" i="1" s="1"/>
  <c r="AM258" i="1" s="1"/>
  <c r="Q263" i="1"/>
  <c r="AB263" i="1" s="1"/>
  <c r="Q273" i="1"/>
  <c r="AB273" i="1" s="1"/>
  <c r="Q278" i="1"/>
  <c r="AB278" i="1" s="1"/>
  <c r="Q283" i="1"/>
  <c r="AB283" i="1" s="1"/>
  <c r="AM283" i="1" s="1"/>
  <c r="Q293" i="1"/>
  <c r="AB293" i="1" s="1"/>
  <c r="Q298" i="1"/>
  <c r="AB298" i="1" s="1"/>
  <c r="Q303" i="1"/>
  <c r="AB303" i="1" s="1"/>
  <c r="Q308" i="1"/>
  <c r="AB308" i="1" s="1"/>
  <c r="AM308" i="1" s="1"/>
  <c r="Q313" i="1"/>
  <c r="AB313" i="1" s="1"/>
  <c r="Q318" i="1"/>
  <c r="AB318" i="1" s="1"/>
  <c r="Q323" i="1"/>
  <c r="AB323" i="1" s="1"/>
  <c r="AM323" i="1" s="1"/>
  <c r="Q328" i="1"/>
  <c r="AB328" i="1" s="1"/>
  <c r="AM328" i="1" s="1"/>
  <c r="AM263" i="1"/>
  <c r="AM268" i="1"/>
  <c r="AM273" i="1"/>
  <c r="AM278" i="1"/>
  <c r="AM288" i="1"/>
  <c r="AM293" i="1"/>
  <c r="AM303" i="1"/>
  <c r="AM333" i="1"/>
  <c r="AM338" i="1"/>
  <c r="AM298" i="1"/>
  <c r="AM318" i="1"/>
  <c r="AM343" i="1"/>
  <c r="AM313" i="1"/>
  <c r="AM353" i="1"/>
  <c r="AM348" i="1"/>
  <c r="E70" i="6" l="1"/>
  <c r="E72" i="6"/>
  <c r="E71" i="6"/>
  <c r="E74" i="6"/>
  <c r="E73" i="6"/>
  <c r="E68" i="6"/>
  <c r="E69" i="6"/>
  <c r="F468" i="1"/>
  <c r="F493" i="1"/>
  <c r="F488" i="1"/>
  <c r="F473" i="1"/>
  <c r="F498" i="1"/>
  <c r="F478" i="1"/>
  <c r="F458" i="1"/>
  <c r="F483" i="1"/>
  <c r="F463" i="1"/>
  <c r="F353" i="1"/>
  <c r="F343" i="1"/>
  <c r="F318" i="1"/>
  <c r="F298" i="1"/>
  <c r="F333" i="1"/>
  <c r="F303" i="1"/>
  <c r="F288" i="1"/>
  <c r="F278" i="1"/>
  <c r="F268" i="1"/>
  <c r="F258" i="1"/>
  <c r="F348" i="1"/>
  <c r="F313" i="1"/>
  <c r="F328" i="1"/>
  <c r="F308" i="1"/>
  <c r="F338" i="1"/>
  <c r="F323" i="1"/>
  <c r="F293" i="1"/>
  <c r="F283" i="1"/>
  <c r="F273" i="1"/>
  <c r="F263" i="1"/>
  <c r="F253" i="1"/>
  <c r="D100" i="6"/>
  <c r="D90" i="6"/>
  <c r="D29" i="6"/>
  <c r="D28" i="6"/>
  <c r="D27" i="6"/>
  <c r="K15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L96" i="5"/>
  <c r="B170" i="5"/>
  <c r="B151" i="5"/>
  <c r="B132" i="5"/>
  <c r="N50" i="5" l="1"/>
  <c r="B110" i="5" l="1"/>
  <c r="B91" i="5"/>
  <c r="B72" i="5"/>
  <c r="B53" i="5"/>
  <c r="B35" i="5"/>
  <c r="B18" i="5"/>
  <c r="D32" i="6" l="1"/>
  <c r="D31" i="6"/>
  <c r="B161" i="6"/>
  <c r="D166" i="6"/>
  <c r="D165" i="6"/>
  <c r="D164" i="6"/>
  <c r="D163" i="6"/>
  <c r="D162" i="6"/>
  <c r="A165" i="6"/>
  <c r="D143" i="6"/>
  <c r="F143" i="6" s="1"/>
  <c r="D142" i="6"/>
  <c r="F142" i="6" s="1"/>
  <c r="D141" i="6"/>
  <c r="F141" i="6" s="1"/>
  <c r="D140" i="6"/>
  <c r="F140" i="6" s="1"/>
  <c r="D139" i="6"/>
  <c r="F139" i="6" s="1"/>
  <c r="L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E133" i="6"/>
  <c r="E132" i="6"/>
  <c r="Y518" i="1"/>
  <c r="Y517" i="1"/>
  <c r="Y516" i="1"/>
  <c r="Y515" i="1"/>
  <c r="Y514" i="1"/>
  <c r="Y513" i="1"/>
  <c r="Y512" i="1"/>
  <c r="X518" i="1"/>
  <c r="X517" i="1"/>
  <c r="X516" i="1"/>
  <c r="X515" i="1"/>
  <c r="X514" i="1"/>
  <c r="X513" i="1"/>
  <c r="X512" i="1"/>
  <c r="W518" i="1"/>
  <c r="W517" i="1"/>
  <c r="W516" i="1"/>
  <c r="W515" i="1"/>
  <c r="W514" i="1"/>
  <c r="W513" i="1"/>
  <c r="W512" i="1"/>
  <c r="Y368" i="4"/>
  <c r="Y367" i="4"/>
  <c r="Y366" i="4"/>
  <c r="Y365" i="4"/>
  <c r="Y364" i="4"/>
  <c r="Y363" i="4"/>
  <c r="Y362" i="4"/>
  <c r="X368" i="4"/>
  <c r="X367" i="4"/>
  <c r="X366" i="4"/>
  <c r="X365" i="4"/>
  <c r="X364" i="4"/>
  <c r="X363" i="4"/>
  <c r="X362" i="4"/>
  <c r="W368" i="4"/>
  <c r="W367" i="4"/>
  <c r="W366" i="4"/>
  <c r="W365" i="4"/>
  <c r="W364" i="4"/>
  <c r="W363" i="4"/>
  <c r="E130" i="6" s="1"/>
  <c r="W362" i="4"/>
  <c r="W361" i="4"/>
  <c r="Y361" i="4"/>
  <c r="X361" i="4"/>
  <c r="E100" i="6"/>
  <c r="E99" i="6"/>
  <c r="Y511" i="1"/>
  <c r="X511" i="1"/>
  <c r="W511" i="1"/>
  <c r="E87" i="6"/>
  <c r="B8" i="6"/>
  <c r="A6" i="6"/>
  <c r="F145" i="6"/>
  <c r="G4" i="5"/>
  <c r="H4" i="5"/>
  <c r="I4" i="5"/>
  <c r="G5" i="5"/>
  <c r="H5" i="5"/>
  <c r="I5" i="5"/>
  <c r="G6" i="5"/>
  <c r="H6" i="5"/>
  <c r="I6" i="5"/>
  <c r="G7" i="5"/>
  <c r="H7" i="5"/>
  <c r="I7" i="5"/>
  <c r="G8" i="5"/>
  <c r="H8" i="5"/>
  <c r="I8" i="5"/>
  <c r="G9" i="5"/>
  <c r="H9" i="5"/>
  <c r="I9" i="5"/>
  <c r="G10" i="5"/>
  <c r="H10" i="5"/>
  <c r="I10" i="5"/>
  <c r="G11" i="5"/>
  <c r="H11" i="5"/>
  <c r="I11" i="5"/>
  <c r="G12" i="5"/>
  <c r="H12" i="5"/>
  <c r="I12" i="5"/>
  <c r="I3" i="5"/>
  <c r="H3" i="5"/>
  <c r="G3" i="5"/>
  <c r="E135" i="6" l="1"/>
  <c r="G14" i="5"/>
  <c r="E131" i="6"/>
  <c r="H14" i="5"/>
  <c r="I14" i="5"/>
  <c r="D37" i="6"/>
  <c r="D38" i="6"/>
  <c r="C174" i="5"/>
  <c r="D77" i="6" s="1"/>
  <c r="D33" i="6"/>
  <c r="E31" i="6" s="1"/>
  <c r="E33" i="6" s="1"/>
  <c r="F100" i="6"/>
  <c r="D133" i="6" s="1"/>
  <c r="F144" i="6"/>
  <c r="F146" i="6" s="1"/>
  <c r="D144" i="6"/>
  <c r="N91" i="5"/>
  <c r="E98" i="6"/>
  <c r="E97" i="6"/>
  <c r="AK358" i="4"/>
  <c r="AH358" i="4"/>
  <c r="AE358" i="4"/>
  <c r="P357" i="4"/>
  <c r="P356" i="4"/>
  <c r="P355" i="4"/>
  <c r="P354" i="4"/>
  <c r="T353" i="4"/>
  <c r="S353" i="4"/>
  <c r="R353" i="4"/>
  <c r="P353" i="4"/>
  <c r="P352" i="4"/>
  <c r="P351" i="4"/>
  <c r="P350" i="4"/>
  <c r="P349" i="4"/>
  <c r="T348" i="4"/>
  <c r="S348" i="4"/>
  <c r="R348" i="4"/>
  <c r="P348" i="4"/>
  <c r="P347" i="4"/>
  <c r="P346" i="4"/>
  <c r="P345" i="4"/>
  <c r="P344" i="4"/>
  <c r="T343" i="4"/>
  <c r="S343" i="4"/>
  <c r="R343" i="4"/>
  <c r="P343" i="4"/>
  <c r="Q343" i="4" s="1"/>
  <c r="P342" i="4"/>
  <c r="P341" i="4"/>
  <c r="P340" i="4"/>
  <c r="P339" i="4"/>
  <c r="T338" i="4"/>
  <c r="S338" i="4"/>
  <c r="R338" i="4"/>
  <c r="P338" i="4"/>
  <c r="Q338" i="4" s="1"/>
  <c r="AB338" i="4" s="1"/>
  <c r="AM338" i="4" s="1"/>
  <c r="F338" i="4" s="1"/>
  <c r="P337" i="4"/>
  <c r="P336" i="4"/>
  <c r="P335" i="4"/>
  <c r="P334" i="4"/>
  <c r="T333" i="4"/>
  <c r="S333" i="4"/>
  <c r="R333" i="4"/>
  <c r="P333" i="4"/>
  <c r="P332" i="4"/>
  <c r="P331" i="4"/>
  <c r="P330" i="4"/>
  <c r="P329" i="4"/>
  <c r="T328" i="4"/>
  <c r="S328" i="4"/>
  <c r="R328" i="4"/>
  <c r="P328" i="4"/>
  <c r="P327" i="4"/>
  <c r="P326" i="4"/>
  <c r="P325" i="4"/>
  <c r="P324" i="4"/>
  <c r="T323" i="4"/>
  <c r="S323" i="4"/>
  <c r="R323" i="4"/>
  <c r="P323" i="4"/>
  <c r="Q323" i="4" s="1"/>
  <c r="P322" i="4"/>
  <c r="P321" i="4"/>
  <c r="P320" i="4"/>
  <c r="P319" i="4"/>
  <c r="T318" i="4"/>
  <c r="S318" i="4"/>
  <c r="R318" i="4"/>
  <c r="P318" i="4"/>
  <c r="Q318" i="4" s="1"/>
  <c r="AB318" i="4" s="1"/>
  <c r="AM318" i="4" s="1"/>
  <c r="F318" i="4" s="1"/>
  <c r="P317" i="4"/>
  <c r="P316" i="4"/>
  <c r="P315" i="4"/>
  <c r="P314" i="4"/>
  <c r="T313" i="4"/>
  <c r="S313" i="4"/>
  <c r="R313" i="4"/>
  <c r="P313" i="4"/>
  <c r="P312" i="4"/>
  <c r="P311" i="4"/>
  <c r="P310" i="4"/>
  <c r="P309" i="4"/>
  <c r="T308" i="4"/>
  <c r="S308" i="4"/>
  <c r="R308" i="4"/>
  <c r="P308" i="4"/>
  <c r="P307" i="4"/>
  <c r="P306" i="4"/>
  <c r="P305" i="4"/>
  <c r="P304" i="4"/>
  <c r="T303" i="4"/>
  <c r="S303" i="4"/>
  <c r="R303" i="4"/>
  <c r="P303" i="4"/>
  <c r="Q303" i="4" s="1"/>
  <c r="P302" i="4"/>
  <c r="P301" i="4"/>
  <c r="P300" i="4"/>
  <c r="P299" i="4"/>
  <c r="T298" i="4"/>
  <c r="S298" i="4"/>
  <c r="R298" i="4"/>
  <c r="P298" i="4"/>
  <c r="Q298" i="4" s="1"/>
  <c r="AB298" i="4" s="1"/>
  <c r="AM298" i="4" s="1"/>
  <c r="F298" i="4" s="1"/>
  <c r="P297" i="4"/>
  <c r="P296" i="4"/>
  <c r="P295" i="4"/>
  <c r="P294" i="4"/>
  <c r="T293" i="4"/>
  <c r="S293" i="4"/>
  <c r="R293" i="4"/>
  <c r="P293" i="4"/>
  <c r="P292" i="4"/>
  <c r="P291" i="4"/>
  <c r="P290" i="4"/>
  <c r="P289" i="4"/>
  <c r="T288" i="4"/>
  <c r="S288" i="4"/>
  <c r="R288" i="4"/>
  <c r="P288" i="4"/>
  <c r="P287" i="4"/>
  <c r="P286" i="4"/>
  <c r="P285" i="4"/>
  <c r="P284" i="4"/>
  <c r="T283" i="4"/>
  <c r="S283" i="4"/>
  <c r="R283" i="4"/>
  <c r="P283" i="4"/>
  <c r="Q283" i="4" s="1"/>
  <c r="P282" i="4"/>
  <c r="P281" i="4"/>
  <c r="P280" i="4"/>
  <c r="P279" i="4"/>
  <c r="T278" i="4"/>
  <c r="S278" i="4"/>
  <c r="R278" i="4"/>
  <c r="P278" i="4"/>
  <c r="Q278" i="4" s="1"/>
  <c r="P277" i="4"/>
  <c r="P276" i="4"/>
  <c r="P275" i="4"/>
  <c r="P274" i="4"/>
  <c r="T273" i="4"/>
  <c r="S273" i="4"/>
  <c r="R273" i="4"/>
  <c r="P273" i="4"/>
  <c r="P272" i="4"/>
  <c r="P271" i="4"/>
  <c r="P270" i="4"/>
  <c r="P269" i="4"/>
  <c r="T268" i="4"/>
  <c r="S268" i="4"/>
  <c r="R268" i="4"/>
  <c r="P268" i="4"/>
  <c r="P267" i="4"/>
  <c r="P266" i="4"/>
  <c r="P265" i="4"/>
  <c r="P264" i="4"/>
  <c r="T263" i="4"/>
  <c r="S263" i="4"/>
  <c r="R263" i="4"/>
  <c r="P263" i="4"/>
  <c r="Q263" i="4" s="1"/>
  <c r="AB263" i="4" s="1"/>
  <c r="AM263" i="4" s="1"/>
  <c r="F263" i="4" s="1"/>
  <c r="P262" i="4"/>
  <c r="P261" i="4"/>
  <c r="P260" i="4"/>
  <c r="P259" i="4"/>
  <c r="T258" i="4"/>
  <c r="S258" i="4"/>
  <c r="R258" i="4"/>
  <c r="P258" i="4"/>
  <c r="P257" i="4"/>
  <c r="P256" i="4"/>
  <c r="P255" i="4"/>
  <c r="P254" i="4"/>
  <c r="T253" i="4"/>
  <c r="S253" i="4"/>
  <c r="R253" i="4"/>
  <c r="P253" i="4"/>
  <c r="P252" i="4"/>
  <c r="P251" i="4"/>
  <c r="P250" i="4"/>
  <c r="P249" i="4"/>
  <c r="T248" i="4"/>
  <c r="S248" i="4"/>
  <c r="R248" i="4"/>
  <c r="P248" i="4"/>
  <c r="P247" i="4"/>
  <c r="P246" i="4"/>
  <c r="P245" i="4"/>
  <c r="P244" i="4"/>
  <c r="T243" i="4"/>
  <c r="S243" i="4"/>
  <c r="R243" i="4"/>
  <c r="P243" i="4"/>
  <c r="Q243" i="4" s="1"/>
  <c r="AB243" i="4" s="1"/>
  <c r="AM243" i="4" s="1"/>
  <c r="F243" i="4" s="1"/>
  <c r="P242" i="4"/>
  <c r="P241" i="4"/>
  <c r="P240" i="4"/>
  <c r="P239" i="4"/>
  <c r="T238" i="4"/>
  <c r="S238" i="4"/>
  <c r="R238" i="4"/>
  <c r="P238" i="4"/>
  <c r="P237" i="4"/>
  <c r="P236" i="4"/>
  <c r="P235" i="4"/>
  <c r="P234" i="4"/>
  <c r="T233" i="4"/>
  <c r="S233" i="4"/>
  <c r="R233" i="4"/>
  <c r="P233" i="4"/>
  <c r="Q233" i="4" s="1"/>
  <c r="P232" i="4"/>
  <c r="P231" i="4"/>
  <c r="P230" i="4"/>
  <c r="P229" i="4"/>
  <c r="T228" i="4"/>
  <c r="S228" i="4"/>
  <c r="R228" i="4"/>
  <c r="P228" i="4"/>
  <c r="P227" i="4"/>
  <c r="P226" i="4"/>
  <c r="P225" i="4"/>
  <c r="P224" i="4"/>
  <c r="T223" i="4"/>
  <c r="S223" i="4"/>
  <c r="R223" i="4"/>
  <c r="P223" i="4"/>
  <c r="P222" i="4"/>
  <c r="P221" i="4"/>
  <c r="P220" i="4"/>
  <c r="P219" i="4"/>
  <c r="T218" i="4"/>
  <c r="S218" i="4"/>
  <c r="R218" i="4"/>
  <c r="P218" i="4"/>
  <c r="P217" i="4"/>
  <c r="P216" i="4"/>
  <c r="P215" i="4"/>
  <c r="P214" i="4"/>
  <c r="T213" i="4"/>
  <c r="S213" i="4"/>
  <c r="R213" i="4"/>
  <c r="P213" i="4"/>
  <c r="Q213" i="4" s="1"/>
  <c r="AB213" i="4" s="1"/>
  <c r="AM213" i="4" s="1"/>
  <c r="F213" i="4" s="1"/>
  <c r="P212" i="4"/>
  <c r="P211" i="4"/>
  <c r="P210" i="4"/>
  <c r="P209" i="4"/>
  <c r="T208" i="4"/>
  <c r="S208" i="4"/>
  <c r="R208" i="4"/>
  <c r="P208" i="4"/>
  <c r="Q208" i="4" s="1"/>
  <c r="AB208" i="4" s="1"/>
  <c r="AM208" i="4" s="1"/>
  <c r="F208" i="4" s="1"/>
  <c r="P207" i="4"/>
  <c r="P206" i="4"/>
  <c r="P205" i="4"/>
  <c r="P204" i="4"/>
  <c r="T203" i="4"/>
  <c r="S203" i="4"/>
  <c r="R203" i="4"/>
  <c r="P203" i="4"/>
  <c r="Q203" i="4" s="1"/>
  <c r="AB203" i="4" s="1"/>
  <c r="AM203" i="4" s="1"/>
  <c r="F203" i="4" s="1"/>
  <c r="P202" i="4"/>
  <c r="P201" i="4"/>
  <c r="P200" i="4"/>
  <c r="P199" i="4"/>
  <c r="T198" i="4"/>
  <c r="S198" i="4"/>
  <c r="R198" i="4"/>
  <c r="P198" i="4"/>
  <c r="Q198" i="4" s="1"/>
  <c r="AB198" i="4" s="1"/>
  <c r="AM198" i="4" s="1"/>
  <c r="F198" i="4" s="1"/>
  <c r="P197" i="4"/>
  <c r="P196" i="4"/>
  <c r="P195" i="4"/>
  <c r="P194" i="4"/>
  <c r="T193" i="4"/>
  <c r="S193" i="4"/>
  <c r="R193" i="4"/>
  <c r="P193" i="4"/>
  <c r="Q193" i="4" s="1"/>
  <c r="AB193" i="4" s="1"/>
  <c r="AM193" i="4" s="1"/>
  <c r="F193" i="4" s="1"/>
  <c r="P192" i="4"/>
  <c r="P191" i="4"/>
  <c r="P190" i="4"/>
  <c r="P189" i="4"/>
  <c r="T188" i="4"/>
  <c r="S188" i="4"/>
  <c r="R188" i="4"/>
  <c r="P188" i="4"/>
  <c r="Q188" i="4" s="1"/>
  <c r="AB188" i="4" s="1"/>
  <c r="AM188" i="4" s="1"/>
  <c r="F188" i="4" s="1"/>
  <c r="P187" i="4"/>
  <c r="P186" i="4"/>
  <c r="P185" i="4"/>
  <c r="P184" i="4"/>
  <c r="T183" i="4"/>
  <c r="S183" i="4"/>
  <c r="R183" i="4"/>
  <c r="P183" i="4"/>
  <c r="Q183" i="4" s="1"/>
  <c r="AB183" i="4" s="1"/>
  <c r="AM183" i="4" s="1"/>
  <c r="F183" i="4" s="1"/>
  <c r="P182" i="4"/>
  <c r="P181" i="4"/>
  <c r="P180" i="4"/>
  <c r="P179" i="4"/>
  <c r="T178" i="4"/>
  <c r="S178" i="4"/>
  <c r="R178" i="4"/>
  <c r="P178" i="4"/>
  <c r="Q178" i="4" s="1"/>
  <c r="AB178" i="4" s="1"/>
  <c r="AM178" i="4" s="1"/>
  <c r="F178" i="4" s="1"/>
  <c r="P177" i="4"/>
  <c r="P176" i="4"/>
  <c r="P175" i="4"/>
  <c r="P174" i="4"/>
  <c r="T173" i="4"/>
  <c r="S173" i="4"/>
  <c r="R173" i="4"/>
  <c r="P173" i="4"/>
  <c r="Q173" i="4" s="1"/>
  <c r="AB173" i="4" s="1"/>
  <c r="AM173" i="4" s="1"/>
  <c r="F173" i="4" s="1"/>
  <c r="P172" i="4"/>
  <c r="P171" i="4"/>
  <c r="P170" i="4"/>
  <c r="P169" i="4"/>
  <c r="T168" i="4"/>
  <c r="S168" i="4"/>
  <c r="R168" i="4"/>
  <c r="P168" i="4"/>
  <c r="Q168" i="4" s="1"/>
  <c r="AB168" i="4" s="1"/>
  <c r="AM168" i="4" s="1"/>
  <c r="F168" i="4" s="1"/>
  <c r="P167" i="4"/>
  <c r="P166" i="4"/>
  <c r="P165" i="4"/>
  <c r="P164" i="4"/>
  <c r="T163" i="4"/>
  <c r="S163" i="4"/>
  <c r="R163" i="4"/>
  <c r="P163" i="4"/>
  <c r="Q163" i="4" s="1"/>
  <c r="AB163" i="4" s="1"/>
  <c r="AM163" i="4" s="1"/>
  <c r="F163" i="4" s="1"/>
  <c r="P162" i="4"/>
  <c r="P161" i="4"/>
  <c r="P160" i="4"/>
  <c r="P159" i="4"/>
  <c r="T158" i="4"/>
  <c r="S158" i="4"/>
  <c r="R158" i="4"/>
  <c r="P158" i="4"/>
  <c r="Q158" i="4" s="1"/>
  <c r="AB158" i="4" s="1"/>
  <c r="AM158" i="4" s="1"/>
  <c r="F158" i="4" s="1"/>
  <c r="P157" i="4"/>
  <c r="P156" i="4"/>
  <c r="P155" i="4"/>
  <c r="P154" i="4"/>
  <c r="T153" i="4"/>
  <c r="S153" i="4"/>
  <c r="R153" i="4"/>
  <c r="P153" i="4"/>
  <c r="Q153" i="4" s="1"/>
  <c r="AB153" i="4" s="1"/>
  <c r="AM153" i="4" s="1"/>
  <c r="F153" i="4" s="1"/>
  <c r="P152" i="4"/>
  <c r="P151" i="4"/>
  <c r="P150" i="4"/>
  <c r="P149" i="4"/>
  <c r="T148" i="4"/>
  <c r="S148" i="4"/>
  <c r="R148" i="4"/>
  <c r="P148" i="4"/>
  <c r="Q148" i="4" s="1"/>
  <c r="AB148" i="4" s="1"/>
  <c r="AM148" i="4" s="1"/>
  <c r="F148" i="4" s="1"/>
  <c r="P147" i="4"/>
  <c r="P146" i="4"/>
  <c r="P145" i="4"/>
  <c r="P144" i="4"/>
  <c r="T143" i="4"/>
  <c r="S143" i="4"/>
  <c r="R143" i="4"/>
  <c r="P143" i="4"/>
  <c r="Q143" i="4" s="1"/>
  <c r="AB143" i="4" s="1"/>
  <c r="AM143" i="4" s="1"/>
  <c r="F143" i="4" s="1"/>
  <c r="P142" i="4"/>
  <c r="P141" i="4"/>
  <c r="P140" i="4"/>
  <c r="P139" i="4"/>
  <c r="T138" i="4"/>
  <c r="S138" i="4"/>
  <c r="R138" i="4"/>
  <c r="P138" i="4"/>
  <c r="Q138" i="4" s="1"/>
  <c r="AB138" i="4" s="1"/>
  <c r="AM138" i="4" s="1"/>
  <c r="F138" i="4" s="1"/>
  <c r="P137" i="4"/>
  <c r="P136" i="4"/>
  <c r="P135" i="4"/>
  <c r="P134" i="4"/>
  <c r="T133" i="4"/>
  <c r="S133" i="4"/>
  <c r="R133" i="4"/>
  <c r="P133" i="4"/>
  <c r="Q133" i="4" s="1"/>
  <c r="AB133" i="4" s="1"/>
  <c r="AM133" i="4" s="1"/>
  <c r="F133" i="4" s="1"/>
  <c r="P132" i="4"/>
  <c r="P131" i="4"/>
  <c r="P130" i="4"/>
  <c r="P129" i="4"/>
  <c r="T128" i="4"/>
  <c r="S128" i="4"/>
  <c r="R128" i="4"/>
  <c r="P128" i="4"/>
  <c r="Q128" i="4" s="1"/>
  <c r="AB128" i="4" s="1"/>
  <c r="AM128" i="4" s="1"/>
  <c r="F128" i="4" s="1"/>
  <c r="P127" i="4"/>
  <c r="P126" i="4"/>
  <c r="P125" i="4"/>
  <c r="P124" i="4"/>
  <c r="T123" i="4"/>
  <c r="S123" i="4"/>
  <c r="R123" i="4"/>
  <c r="P123" i="4"/>
  <c r="Q123" i="4" s="1"/>
  <c r="AB123" i="4" s="1"/>
  <c r="AM123" i="4" s="1"/>
  <c r="F123" i="4" s="1"/>
  <c r="P122" i="4"/>
  <c r="P121" i="4"/>
  <c r="P120" i="4"/>
  <c r="P119" i="4"/>
  <c r="T118" i="4"/>
  <c r="S118" i="4"/>
  <c r="R118" i="4"/>
  <c r="P118" i="4"/>
  <c r="Q118" i="4" s="1"/>
  <c r="AB118" i="4" s="1"/>
  <c r="AM118" i="4" s="1"/>
  <c r="F118" i="4" s="1"/>
  <c r="P117" i="4"/>
  <c r="P116" i="4"/>
  <c r="P115" i="4"/>
  <c r="P114" i="4"/>
  <c r="T113" i="4"/>
  <c r="S113" i="4"/>
  <c r="R113" i="4"/>
  <c r="P113" i="4"/>
  <c r="Q113" i="4" s="1"/>
  <c r="AB113" i="4" s="1"/>
  <c r="AM113" i="4" s="1"/>
  <c r="F113" i="4" s="1"/>
  <c r="P112" i="4"/>
  <c r="P111" i="4"/>
  <c r="P110" i="4"/>
  <c r="P109" i="4"/>
  <c r="T108" i="4"/>
  <c r="S108" i="4"/>
  <c r="R108" i="4"/>
  <c r="P108" i="4"/>
  <c r="Q108" i="4" s="1"/>
  <c r="AB108" i="4" s="1"/>
  <c r="AM108" i="4" s="1"/>
  <c r="F108" i="4" s="1"/>
  <c r="P107" i="4"/>
  <c r="P106" i="4"/>
  <c r="P105" i="4"/>
  <c r="P104" i="4"/>
  <c r="T103" i="4"/>
  <c r="S103" i="4"/>
  <c r="R103" i="4"/>
  <c r="P103" i="4"/>
  <c r="Q103" i="4" s="1"/>
  <c r="AB103" i="4" s="1"/>
  <c r="AM103" i="4" s="1"/>
  <c r="F103" i="4" s="1"/>
  <c r="P102" i="4"/>
  <c r="P101" i="4"/>
  <c r="P100" i="4"/>
  <c r="P99" i="4"/>
  <c r="T98" i="4"/>
  <c r="S98" i="4"/>
  <c r="R98" i="4"/>
  <c r="P98" i="4"/>
  <c r="Q98" i="4" s="1"/>
  <c r="AB98" i="4" s="1"/>
  <c r="AM98" i="4" s="1"/>
  <c r="F98" i="4" s="1"/>
  <c r="P97" i="4"/>
  <c r="P96" i="4"/>
  <c r="P95" i="4"/>
  <c r="P94" i="4"/>
  <c r="T93" i="4"/>
  <c r="S93" i="4"/>
  <c r="R93" i="4"/>
  <c r="P93" i="4"/>
  <c r="Q93" i="4" s="1"/>
  <c r="AB93" i="4" s="1"/>
  <c r="AM93" i="4" s="1"/>
  <c r="F93" i="4" s="1"/>
  <c r="P92" i="4"/>
  <c r="P91" i="4"/>
  <c r="P90" i="4"/>
  <c r="P89" i="4"/>
  <c r="T88" i="4"/>
  <c r="S88" i="4"/>
  <c r="R88" i="4"/>
  <c r="P88" i="4"/>
  <c r="Q88" i="4" s="1"/>
  <c r="AB88" i="4" s="1"/>
  <c r="AM88" i="4" s="1"/>
  <c r="F88" i="4" s="1"/>
  <c r="P87" i="4"/>
  <c r="P86" i="4"/>
  <c r="P85" i="4"/>
  <c r="P84" i="4"/>
  <c r="T83" i="4"/>
  <c r="S83" i="4"/>
  <c r="R83" i="4"/>
  <c r="P83" i="4"/>
  <c r="Q83" i="4" s="1"/>
  <c r="AB83" i="4" s="1"/>
  <c r="AM83" i="4" s="1"/>
  <c r="F83" i="4" s="1"/>
  <c r="P82" i="4"/>
  <c r="P81" i="4"/>
  <c r="P80" i="4"/>
  <c r="P79" i="4"/>
  <c r="T78" i="4"/>
  <c r="S78" i="4"/>
  <c r="R78" i="4"/>
  <c r="P78" i="4"/>
  <c r="Q78" i="4" s="1"/>
  <c r="AB78" i="4" s="1"/>
  <c r="AM78" i="4" s="1"/>
  <c r="F78" i="4" s="1"/>
  <c r="P77" i="4"/>
  <c r="P76" i="4"/>
  <c r="P75" i="4"/>
  <c r="P74" i="4"/>
  <c r="T73" i="4"/>
  <c r="S73" i="4"/>
  <c r="R73" i="4"/>
  <c r="P73" i="4"/>
  <c r="P72" i="4"/>
  <c r="P71" i="4"/>
  <c r="P70" i="4"/>
  <c r="P69" i="4"/>
  <c r="T68" i="4"/>
  <c r="S68" i="4"/>
  <c r="R68" i="4"/>
  <c r="P68" i="4"/>
  <c r="Q68" i="4" s="1"/>
  <c r="P67" i="4"/>
  <c r="P66" i="4"/>
  <c r="P65" i="4"/>
  <c r="P64" i="4"/>
  <c r="T63" i="4"/>
  <c r="S63" i="4"/>
  <c r="R63" i="4"/>
  <c r="P63" i="4"/>
  <c r="Q63" i="4" s="1"/>
  <c r="P62" i="4"/>
  <c r="P61" i="4"/>
  <c r="P60" i="4"/>
  <c r="P59" i="4"/>
  <c r="T58" i="4"/>
  <c r="S58" i="4"/>
  <c r="R58" i="4"/>
  <c r="P58" i="4"/>
  <c r="Q58" i="4" s="1"/>
  <c r="AB58" i="4" s="1"/>
  <c r="AM58" i="4" s="1"/>
  <c r="F58" i="4" s="1"/>
  <c r="P57" i="4"/>
  <c r="P56" i="4"/>
  <c r="P55" i="4"/>
  <c r="P54" i="4"/>
  <c r="T53" i="4"/>
  <c r="S53" i="4"/>
  <c r="R53" i="4"/>
  <c r="P53" i="4"/>
  <c r="Q53" i="4" s="1"/>
  <c r="AB53" i="4" s="1"/>
  <c r="AM53" i="4" s="1"/>
  <c r="F53" i="4" s="1"/>
  <c r="P52" i="4"/>
  <c r="P51" i="4"/>
  <c r="P50" i="4"/>
  <c r="P49" i="4"/>
  <c r="T48" i="4"/>
  <c r="S48" i="4"/>
  <c r="R48" i="4"/>
  <c r="P48" i="4"/>
  <c r="Q48" i="4" s="1"/>
  <c r="AB48" i="4" s="1"/>
  <c r="AM48" i="4" s="1"/>
  <c r="F48" i="4" s="1"/>
  <c r="P47" i="4"/>
  <c r="P46" i="4"/>
  <c r="P45" i="4"/>
  <c r="P44" i="4"/>
  <c r="T43" i="4"/>
  <c r="S43" i="4"/>
  <c r="R43" i="4"/>
  <c r="P43" i="4"/>
  <c r="P42" i="4"/>
  <c r="P41" i="4"/>
  <c r="P40" i="4"/>
  <c r="P39" i="4"/>
  <c r="T38" i="4"/>
  <c r="S38" i="4"/>
  <c r="R38" i="4"/>
  <c r="P38" i="4"/>
  <c r="P37" i="4"/>
  <c r="P36" i="4"/>
  <c r="P35" i="4"/>
  <c r="P34" i="4"/>
  <c r="T33" i="4"/>
  <c r="S33" i="4"/>
  <c r="R33" i="4"/>
  <c r="P33" i="4"/>
  <c r="P32" i="4"/>
  <c r="P31" i="4"/>
  <c r="P30" i="4"/>
  <c r="P29" i="4"/>
  <c r="T28" i="4"/>
  <c r="S28" i="4"/>
  <c r="R28" i="4"/>
  <c r="P28" i="4"/>
  <c r="Q28" i="4" s="1"/>
  <c r="AB28" i="4" s="1"/>
  <c r="AM28" i="4" s="1"/>
  <c r="F28" i="4" s="1"/>
  <c r="P27" i="4"/>
  <c r="P26" i="4"/>
  <c r="P25" i="4"/>
  <c r="P24" i="4"/>
  <c r="T23" i="4"/>
  <c r="S23" i="4"/>
  <c r="R23" i="4"/>
  <c r="P23" i="4"/>
  <c r="Q23" i="4" s="1"/>
  <c r="AB23" i="4" s="1"/>
  <c r="AM23" i="4" s="1"/>
  <c r="F23" i="4" s="1"/>
  <c r="P22" i="4"/>
  <c r="P21" i="4"/>
  <c r="P20" i="4"/>
  <c r="P19" i="4"/>
  <c r="T18" i="4"/>
  <c r="S18" i="4"/>
  <c r="R18" i="4"/>
  <c r="P18" i="4"/>
  <c r="P17" i="4"/>
  <c r="P16" i="4"/>
  <c r="P15" i="4"/>
  <c r="P14" i="4"/>
  <c r="T13" i="4"/>
  <c r="S13" i="4"/>
  <c r="R13" i="4"/>
  <c r="P13" i="4"/>
  <c r="Q13" i="4" s="1"/>
  <c r="AB13" i="4" s="1"/>
  <c r="AM13" i="4" s="1"/>
  <c r="F13" i="4" s="1"/>
  <c r="A13" i="4"/>
  <c r="A18" i="4" s="1"/>
  <c r="A23" i="4" s="1"/>
  <c r="A28" i="4" s="1"/>
  <c r="A33" i="4" s="1"/>
  <c r="A38" i="4" s="1"/>
  <c r="A43" i="4" s="1"/>
  <c r="A48" i="4" s="1"/>
  <c r="A53" i="4" s="1"/>
  <c r="A58" i="4" s="1"/>
  <c r="A63" i="4" s="1"/>
  <c r="A68" i="4" s="1"/>
  <c r="A73" i="4" s="1"/>
  <c r="A78" i="4" s="1"/>
  <c r="P12" i="4"/>
  <c r="P11" i="4"/>
  <c r="P10" i="4"/>
  <c r="P9" i="4"/>
  <c r="T8" i="4"/>
  <c r="S8" i="4"/>
  <c r="R8" i="4"/>
  <c r="P8" i="4"/>
  <c r="Q18" i="4" l="1"/>
  <c r="AB18" i="4" s="1"/>
  <c r="AM18" i="4" s="1"/>
  <c r="F18" i="4" s="1"/>
  <c r="Q8" i="4"/>
  <c r="Q33" i="4"/>
  <c r="AB33" i="4" s="1"/>
  <c r="AM33" i="4" s="1"/>
  <c r="F33" i="4" s="1"/>
  <c r="Q38" i="4"/>
  <c r="AB38" i="4" s="1"/>
  <c r="AM38" i="4" s="1"/>
  <c r="F38" i="4" s="1"/>
  <c r="Q43" i="4"/>
  <c r="AB43" i="4" s="1"/>
  <c r="AM43" i="4" s="1"/>
  <c r="F43" i="4" s="1"/>
  <c r="Q73" i="4"/>
  <c r="AB73" i="4" s="1"/>
  <c r="AM73" i="4" s="1"/>
  <c r="F73" i="4" s="1"/>
  <c r="E57" i="6"/>
  <c r="E56" i="6"/>
  <c r="E55" i="6"/>
  <c r="H174" i="5"/>
  <c r="D79" i="6" s="1"/>
  <c r="E79" i="6" s="1"/>
  <c r="E51" i="6"/>
  <c r="E50" i="6"/>
  <c r="E38" i="6"/>
  <c r="E52" i="6"/>
  <c r="E36" i="6"/>
  <c r="E37" i="6"/>
  <c r="R358" i="4"/>
  <c r="D114" i="6" s="1"/>
  <c r="I174" i="5"/>
  <c r="D80" i="6" s="1"/>
  <c r="D98" i="6" s="1"/>
  <c r="F98" i="6" s="1"/>
  <c r="D131" i="6" s="1"/>
  <c r="G174" i="5"/>
  <c r="D78" i="6" s="1"/>
  <c r="D97" i="6" s="1"/>
  <c r="F97" i="6" s="1"/>
  <c r="D130" i="6" s="1"/>
  <c r="E32" i="6"/>
  <c r="E102" i="6"/>
  <c r="AB63" i="4"/>
  <c r="AM63" i="4" s="1"/>
  <c r="F63" i="4" s="1"/>
  <c r="AB68" i="4"/>
  <c r="AM68" i="4" s="1"/>
  <c r="F68" i="4" s="1"/>
  <c r="Q268" i="4"/>
  <c r="AB268" i="4" s="1"/>
  <c r="AM268" i="4" s="1"/>
  <c r="F268" i="4" s="1"/>
  <c r="AB8" i="4"/>
  <c r="AM8" i="4" s="1"/>
  <c r="F8" i="4" s="1"/>
  <c r="S358" i="4"/>
  <c r="D116" i="6" s="1"/>
  <c r="T358" i="4"/>
  <c r="D115" i="6" s="1"/>
  <c r="Q223" i="4"/>
  <c r="AB223" i="4" s="1"/>
  <c r="AM223" i="4" s="1"/>
  <c r="F223" i="4" s="1"/>
  <c r="Q228" i="4"/>
  <c r="AB228" i="4" s="1"/>
  <c r="AM228" i="4" s="1"/>
  <c r="F228" i="4" s="1"/>
  <c r="Q248" i="4"/>
  <c r="AB248" i="4" s="1"/>
  <c r="AM248" i="4" s="1"/>
  <c r="F248" i="4" s="1"/>
  <c r="AB283" i="4"/>
  <c r="AM283" i="4" s="1"/>
  <c r="F283" i="4" s="1"/>
  <c r="AB303" i="4"/>
  <c r="AM303" i="4" s="1"/>
  <c r="F303" i="4" s="1"/>
  <c r="AB323" i="4"/>
  <c r="AM323" i="4" s="1"/>
  <c r="F323" i="4" s="1"/>
  <c r="AB343" i="4"/>
  <c r="AM343" i="4" s="1"/>
  <c r="F343" i="4" s="1"/>
  <c r="AB233" i="4"/>
  <c r="AM233" i="4" s="1"/>
  <c r="F233" i="4" s="1"/>
  <c r="Q253" i="4"/>
  <c r="AB253" i="4" s="1"/>
  <c r="AM253" i="4" s="1"/>
  <c r="F253" i="4" s="1"/>
  <c r="AB278" i="4"/>
  <c r="AM278" i="4" s="1"/>
  <c r="F278" i="4" s="1"/>
  <c r="Q288" i="4"/>
  <c r="AB288" i="4" s="1"/>
  <c r="AM288" i="4" s="1"/>
  <c r="F288" i="4" s="1"/>
  <c r="Q308" i="4"/>
  <c r="AB308" i="4" s="1"/>
  <c r="AM308" i="4" s="1"/>
  <c r="F308" i="4" s="1"/>
  <c r="Q328" i="4"/>
  <c r="AB328" i="4" s="1"/>
  <c r="AM328" i="4" s="1"/>
  <c r="F328" i="4" s="1"/>
  <c r="Q348" i="4"/>
  <c r="AB348" i="4" s="1"/>
  <c r="AM348" i="4" s="1"/>
  <c r="F348" i="4" s="1"/>
  <c r="Q218" i="4"/>
  <c r="AB218" i="4" s="1"/>
  <c r="AM218" i="4" s="1"/>
  <c r="F218" i="4" s="1"/>
  <c r="Q238" i="4"/>
  <c r="AB238" i="4" s="1"/>
  <c r="AM238" i="4" s="1"/>
  <c r="F238" i="4" s="1"/>
  <c r="Q258" i="4"/>
  <c r="AB258" i="4" s="1"/>
  <c r="AM258" i="4" s="1"/>
  <c r="F258" i="4" s="1"/>
  <c r="Q273" i="4"/>
  <c r="AB273" i="4" s="1"/>
  <c r="AM273" i="4" s="1"/>
  <c r="F273" i="4" s="1"/>
  <c r="Q293" i="4"/>
  <c r="AB293" i="4" s="1"/>
  <c r="AM293" i="4" s="1"/>
  <c r="F293" i="4" s="1"/>
  <c r="Q313" i="4"/>
  <c r="AB313" i="4" s="1"/>
  <c r="AM313" i="4" s="1"/>
  <c r="F313" i="4" s="1"/>
  <c r="Q333" i="4"/>
  <c r="AB333" i="4" s="1"/>
  <c r="AM333" i="4" s="1"/>
  <c r="F333" i="4" s="1"/>
  <c r="Q353" i="4"/>
  <c r="AB353" i="4" s="1"/>
  <c r="AM353" i="4" s="1"/>
  <c r="F353" i="4" s="1"/>
  <c r="AE508" i="1"/>
  <c r="AM358" i="4" l="1"/>
  <c r="D117" i="6"/>
  <c r="E78" i="6"/>
  <c r="D99" i="6"/>
  <c r="F99" i="6" s="1"/>
  <c r="D132" i="6" s="1"/>
  <c r="E80" i="6"/>
  <c r="Q358" i="4"/>
  <c r="E112" i="6" s="1"/>
  <c r="A13" i="1"/>
  <c r="A18" i="1" s="1"/>
  <c r="A23" i="1" s="1"/>
  <c r="A28" i="1" s="1"/>
  <c r="A33" i="1" s="1"/>
  <c r="A38" i="1" s="1"/>
  <c r="A43" i="1" s="1"/>
  <c r="A48" i="1" s="1"/>
  <c r="A53" i="1" s="1"/>
  <c r="A58" i="1" s="1"/>
  <c r="A63" i="1" s="1"/>
  <c r="A68" i="1" s="1"/>
  <c r="A73" i="1" s="1"/>
  <c r="A78" i="1" s="1"/>
  <c r="AB358" i="4" l="1"/>
  <c r="AH508" i="1"/>
  <c r="P507" i="1"/>
  <c r="P506" i="1"/>
  <c r="P505" i="1"/>
  <c r="P504" i="1"/>
  <c r="T503" i="1"/>
  <c r="S503" i="1"/>
  <c r="R503" i="1"/>
  <c r="P503" i="1"/>
  <c r="P457" i="1"/>
  <c r="P456" i="1"/>
  <c r="P455" i="1"/>
  <c r="P454" i="1"/>
  <c r="T453" i="1"/>
  <c r="S453" i="1"/>
  <c r="R453" i="1"/>
  <c r="P453" i="1"/>
  <c r="P452" i="1"/>
  <c r="P451" i="1"/>
  <c r="P450" i="1"/>
  <c r="P449" i="1"/>
  <c r="T448" i="1"/>
  <c r="S448" i="1"/>
  <c r="R448" i="1"/>
  <c r="P448" i="1"/>
  <c r="P447" i="1"/>
  <c r="P446" i="1"/>
  <c r="P445" i="1"/>
  <c r="P444" i="1"/>
  <c r="T443" i="1"/>
  <c r="S443" i="1"/>
  <c r="R443" i="1"/>
  <c r="P443" i="1"/>
  <c r="P442" i="1"/>
  <c r="P441" i="1"/>
  <c r="P440" i="1"/>
  <c r="P439" i="1"/>
  <c r="T438" i="1"/>
  <c r="S438" i="1"/>
  <c r="R438" i="1"/>
  <c r="P438" i="1"/>
  <c r="P437" i="1"/>
  <c r="P436" i="1"/>
  <c r="P435" i="1"/>
  <c r="P434" i="1"/>
  <c r="T433" i="1"/>
  <c r="S433" i="1"/>
  <c r="R433" i="1"/>
  <c r="P433" i="1"/>
  <c r="P432" i="1"/>
  <c r="P431" i="1"/>
  <c r="P430" i="1"/>
  <c r="P429" i="1"/>
  <c r="T428" i="1"/>
  <c r="S428" i="1"/>
  <c r="R428" i="1"/>
  <c r="P428" i="1"/>
  <c r="P427" i="1"/>
  <c r="P426" i="1"/>
  <c r="P425" i="1"/>
  <c r="P424" i="1"/>
  <c r="T423" i="1"/>
  <c r="S423" i="1"/>
  <c r="R423" i="1"/>
  <c r="P423" i="1"/>
  <c r="P422" i="1"/>
  <c r="P421" i="1"/>
  <c r="P420" i="1"/>
  <c r="P419" i="1"/>
  <c r="T418" i="1"/>
  <c r="S418" i="1"/>
  <c r="R418" i="1"/>
  <c r="P418" i="1"/>
  <c r="P417" i="1"/>
  <c r="P416" i="1"/>
  <c r="P415" i="1"/>
  <c r="P414" i="1"/>
  <c r="T413" i="1"/>
  <c r="S413" i="1"/>
  <c r="R413" i="1"/>
  <c r="P413" i="1"/>
  <c r="P412" i="1"/>
  <c r="P411" i="1"/>
  <c r="P410" i="1"/>
  <c r="P409" i="1"/>
  <c r="T408" i="1"/>
  <c r="S408" i="1"/>
  <c r="R408" i="1"/>
  <c r="P408" i="1"/>
  <c r="P407" i="1"/>
  <c r="P406" i="1"/>
  <c r="P405" i="1"/>
  <c r="P404" i="1"/>
  <c r="T403" i="1"/>
  <c r="S403" i="1"/>
  <c r="R403" i="1"/>
  <c r="P403" i="1"/>
  <c r="P402" i="1"/>
  <c r="P401" i="1"/>
  <c r="P400" i="1"/>
  <c r="P399" i="1"/>
  <c r="T398" i="1"/>
  <c r="S398" i="1"/>
  <c r="R398" i="1"/>
  <c r="P398" i="1"/>
  <c r="P397" i="1"/>
  <c r="P396" i="1"/>
  <c r="P395" i="1"/>
  <c r="P394" i="1"/>
  <c r="T393" i="1"/>
  <c r="S393" i="1"/>
  <c r="R393" i="1"/>
  <c r="P393" i="1"/>
  <c r="P392" i="1"/>
  <c r="P391" i="1"/>
  <c r="P390" i="1"/>
  <c r="P389" i="1"/>
  <c r="T388" i="1"/>
  <c r="S388" i="1"/>
  <c r="R388" i="1"/>
  <c r="P388" i="1"/>
  <c r="P387" i="1"/>
  <c r="P386" i="1"/>
  <c r="P385" i="1"/>
  <c r="P384" i="1"/>
  <c r="T383" i="1"/>
  <c r="S383" i="1"/>
  <c r="R383" i="1"/>
  <c r="P383" i="1"/>
  <c r="P382" i="1"/>
  <c r="P381" i="1"/>
  <c r="P380" i="1"/>
  <c r="P379" i="1"/>
  <c r="T378" i="1"/>
  <c r="S378" i="1"/>
  <c r="R378" i="1"/>
  <c r="P378" i="1"/>
  <c r="P377" i="1"/>
  <c r="P376" i="1"/>
  <c r="P375" i="1"/>
  <c r="P374" i="1"/>
  <c r="T373" i="1"/>
  <c r="S373" i="1"/>
  <c r="R373" i="1"/>
  <c r="P373" i="1"/>
  <c r="P372" i="1"/>
  <c r="P371" i="1"/>
  <c r="P370" i="1"/>
  <c r="P369" i="1"/>
  <c r="T368" i="1"/>
  <c r="S368" i="1"/>
  <c r="R368" i="1"/>
  <c r="P368" i="1"/>
  <c r="P367" i="1"/>
  <c r="P366" i="1"/>
  <c r="P365" i="1"/>
  <c r="P364" i="1"/>
  <c r="T363" i="1"/>
  <c r="S363" i="1"/>
  <c r="R363" i="1"/>
  <c r="P363" i="1"/>
  <c r="P362" i="1"/>
  <c r="P361" i="1"/>
  <c r="P360" i="1"/>
  <c r="P359" i="1"/>
  <c r="T358" i="1"/>
  <c r="S358" i="1"/>
  <c r="R358" i="1"/>
  <c r="P358" i="1"/>
  <c r="P252" i="1"/>
  <c r="P251" i="1"/>
  <c r="P250" i="1"/>
  <c r="P249" i="1"/>
  <c r="T248" i="1"/>
  <c r="S248" i="1"/>
  <c r="R248" i="1"/>
  <c r="P248" i="1"/>
  <c r="P247" i="1"/>
  <c r="P246" i="1"/>
  <c r="P245" i="1"/>
  <c r="P244" i="1"/>
  <c r="T243" i="1"/>
  <c r="S243" i="1"/>
  <c r="R243" i="1"/>
  <c r="P243" i="1"/>
  <c r="P242" i="1"/>
  <c r="P241" i="1"/>
  <c r="P240" i="1"/>
  <c r="P239" i="1"/>
  <c r="T238" i="1"/>
  <c r="S238" i="1"/>
  <c r="R238" i="1"/>
  <c r="P238" i="1"/>
  <c r="P237" i="1"/>
  <c r="P236" i="1"/>
  <c r="P235" i="1"/>
  <c r="P234" i="1"/>
  <c r="T233" i="1"/>
  <c r="S233" i="1"/>
  <c r="R233" i="1"/>
  <c r="P233" i="1"/>
  <c r="P232" i="1"/>
  <c r="P231" i="1"/>
  <c r="P230" i="1"/>
  <c r="P229" i="1"/>
  <c r="T228" i="1"/>
  <c r="S228" i="1"/>
  <c r="R228" i="1"/>
  <c r="P228" i="1"/>
  <c r="P227" i="1"/>
  <c r="P226" i="1"/>
  <c r="P225" i="1"/>
  <c r="P224" i="1"/>
  <c r="T223" i="1"/>
  <c r="S223" i="1"/>
  <c r="R223" i="1"/>
  <c r="P223" i="1"/>
  <c r="P222" i="1"/>
  <c r="P221" i="1"/>
  <c r="P220" i="1"/>
  <c r="P219" i="1"/>
  <c r="T218" i="1"/>
  <c r="S218" i="1"/>
  <c r="R218" i="1"/>
  <c r="P218" i="1"/>
  <c r="P217" i="1"/>
  <c r="P216" i="1"/>
  <c r="P215" i="1"/>
  <c r="P214" i="1"/>
  <c r="T213" i="1"/>
  <c r="S213" i="1"/>
  <c r="R213" i="1"/>
  <c r="P213" i="1"/>
  <c r="P212" i="1"/>
  <c r="P211" i="1"/>
  <c r="P210" i="1"/>
  <c r="P209" i="1"/>
  <c r="T208" i="1"/>
  <c r="S208" i="1"/>
  <c r="R208" i="1"/>
  <c r="P208" i="1"/>
  <c r="P207" i="1"/>
  <c r="P206" i="1"/>
  <c r="P205" i="1"/>
  <c r="P204" i="1"/>
  <c r="T203" i="1"/>
  <c r="S203" i="1"/>
  <c r="R203" i="1"/>
  <c r="P203" i="1"/>
  <c r="P202" i="1"/>
  <c r="P201" i="1"/>
  <c r="P200" i="1"/>
  <c r="P199" i="1"/>
  <c r="T198" i="1"/>
  <c r="S198" i="1"/>
  <c r="R198" i="1"/>
  <c r="P198" i="1"/>
  <c r="P197" i="1"/>
  <c r="P196" i="1"/>
  <c r="P195" i="1"/>
  <c r="P194" i="1"/>
  <c r="T193" i="1"/>
  <c r="S193" i="1"/>
  <c r="R193" i="1"/>
  <c r="P193" i="1"/>
  <c r="P192" i="1"/>
  <c r="P191" i="1"/>
  <c r="P190" i="1"/>
  <c r="P189" i="1"/>
  <c r="T188" i="1"/>
  <c r="S188" i="1"/>
  <c r="R188" i="1"/>
  <c r="P188" i="1"/>
  <c r="P187" i="1"/>
  <c r="P186" i="1"/>
  <c r="P185" i="1"/>
  <c r="P184" i="1"/>
  <c r="T183" i="1"/>
  <c r="S183" i="1"/>
  <c r="R183" i="1"/>
  <c r="P183" i="1"/>
  <c r="P182" i="1"/>
  <c r="P181" i="1"/>
  <c r="P180" i="1"/>
  <c r="P179" i="1"/>
  <c r="T178" i="1"/>
  <c r="S178" i="1"/>
  <c r="R178" i="1"/>
  <c r="P178" i="1"/>
  <c r="P177" i="1"/>
  <c r="P176" i="1"/>
  <c r="P175" i="1"/>
  <c r="P174" i="1"/>
  <c r="T173" i="1"/>
  <c r="S173" i="1"/>
  <c r="R173" i="1"/>
  <c r="P173" i="1"/>
  <c r="P172" i="1"/>
  <c r="P171" i="1"/>
  <c r="P170" i="1"/>
  <c r="P169" i="1"/>
  <c r="T168" i="1"/>
  <c r="S168" i="1"/>
  <c r="R168" i="1"/>
  <c r="P168" i="1"/>
  <c r="P167" i="1"/>
  <c r="P166" i="1"/>
  <c r="P165" i="1"/>
  <c r="P164" i="1"/>
  <c r="T163" i="1"/>
  <c r="S163" i="1"/>
  <c r="R163" i="1"/>
  <c r="P163" i="1"/>
  <c r="P162" i="1"/>
  <c r="P161" i="1"/>
  <c r="P160" i="1"/>
  <c r="P159" i="1"/>
  <c r="T158" i="1"/>
  <c r="S158" i="1"/>
  <c r="R158" i="1"/>
  <c r="P158" i="1"/>
  <c r="P157" i="1"/>
  <c r="P156" i="1"/>
  <c r="P155" i="1"/>
  <c r="P154" i="1"/>
  <c r="T153" i="1"/>
  <c r="S153" i="1"/>
  <c r="R153" i="1"/>
  <c r="P153" i="1"/>
  <c r="P152" i="1"/>
  <c r="P151" i="1"/>
  <c r="P150" i="1"/>
  <c r="P149" i="1"/>
  <c r="T148" i="1"/>
  <c r="S148" i="1"/>
  <c r="R148" i="1"/>
  <c r="P148" i="1"/>
  <c r="P147" i="1"/>
  <c r="P146" i="1"/>
  <c r="P145" i="1"/>
  <c r="P144" i="1"/>
  <c r="T143" i="1"/>
  <c r="S143" i="1"/>
  <c r="R143" i="1"/>
  <c r="P143" i="1"/>
  <c r="P142" i="1"/>
  <c r="P141" i="1"/>
  <c r="P140" i="1"/>
  <c r="P139" i="1"/>
  <c r="T138" i="1"/>
  <c r="S138" i="1"/>
  <c r="R138" i="1"/>
  <c r="P138" i="1"/>
  <c r="P137" i="1"/>
  <c r="P136" i="1"/>
  <c r="P135" i="1"/>
  <c r="P134" i="1"/>
  <c r="T133" i="1"/>
  <c r="S133" i="1"/>
  <c r="R133" i="1"/>
  <c r="P133" i="1"/>
  <c r="P132" i="1"/>
  <c r="P131" i="1"/>
  <c r="P130" i="1"/>
  <c r="P129" i="1"/>
  <c r="T128" i="1"/>
  <c r="S128" i="1"/>
  <c r="R128" i="1"/>
  <c r="P128" i="1"/>
  <c r="P127" i="1"/>
  <c r="P126" i="1"/>
  <c r="P125" i="1"/>
  <c r="P124" i="1"/>
  <c r="T123" i="1"/>
  <c r="S123" i="1"/>
  <c r="R123" i="1"/>
  <c r="P123" i="1"/>
  <c r="P122" i="1"/>
  <c r="P121" i="1"/>
  <c r="P120" i="1"/>
  <c r="P119" i="1"/>
  <c r="T118" i="1"/>
  <c r="S118" i="1"/>
  <c r="R118" i="1"/>
  <c r="P118" i="1"/>
  <c r="P117" i="1"/>
  <c r="P116" i="1"/>
  <c r="P115" i="1"/>
  <c r="P114" i="1"/>
  <c r="T113" i="1"/>
  <c r="S113" i="1"/>
  <c r="R113" i="1"/>
  <c r="P113" i="1"/>
  <c r="P112" i="1"/>
  <c r="P111" i="1"/>
  <c r="P110" i="1"/>
  <c r="P109" i="1"/>
  <c r="T108" i="1"/>
  <c r="S108" i="1"/>
  <c r="R108" i="1"/>
  <c r="P108" i="1"/>
  <c r="P107" i="1"/>
  <c r="P106" i="1"/>
  <c r="P105" i="1"/>
  <c r="P104" i="1"/>
  <c r="T103" i="1"/>
  <c r="S103" i="1"/>
  <c r="R103" i="1"/>
  <c r="P103" i="1"/>
  <c r="P102" i="1"/>
  <c r="P101" i="1"/>
  <c r="P100" i="1"/>
  <c r="P99" i="1"/>
  <c r="T98" i="1"/>
  <c r="S98" i="1"/>
  <c r="R98" i="1"/>
  <c r="P98" i="1"/>
  <c r="P97" i="1"/>
  <c r="P96" i="1"/>
  <c r="P95" i="1"/>
  <c r="P94" i="1"/>
  <c r="T93" i="1"/>
  <c r="S93" i="1"/>
  <c r="R93" i="1"/>
  <c r="P93" i="1"/>
  <c r="P92" i="1"/>
  <c r="P91" i="1"/>
  <c r="P90" i="1"/>
  <c r="P89" i="1"/>
  <c r="T88" i="1"/>
  <c r="S88" i="1"/>
  <c r="R88" i="1"/>
  <c r="P88" i="1"/>
  <c r="P87" i="1"/>
  <c r="P86" i="1"/>
  <c r="P85" i="1"/>
  <c r="P84" i="1"/>
  <c r="T83" i="1"/>
  <c r="S83" i="1"/>
  <c r="R83" i="1"/>
  <c r="P83" i="1"/>
  <c r="P37" i="1"/>
  <c r="P36" i="1"/>
  <c r="P35" i="1"/>
  <c r="P34" i="1"/>
  <c r="T33" i="1"/>
  <c r="S33" i="1"/>
  <c r="R33" i="1"/>
  <c r="P33" i="1"/>
  <c r="P82" i="1"/>
  <c r="P81" i="1"/>
  <c r="P80" i="1"/>
  <c r="P79" i="1"/>
  <c r="T78" i="1"/>
  <c r="S78" i="1"/>
  <c r="R78" i="1"/>
  <c r="P78" i="1"/>
  <c r="P77" i="1"/>
  <c r="P76" i="1"/>
  <c r="P75" i="1"/>
  <c r="P74" i="1"/>
  <c r="T73" i="1"/>
  <c r="S73" i="1"/>
  <c r="R73" i="1"/>
  <c r="P73" i="1"/>
  <c r="P72" i="1"/>
  <c r="P71" i="1"/>
  <c r="P70" i="1"/>
  <c r="P69" i="1"/>
  <c r="T68" i="1"/>
  <c r="S68" i="1"/>
  <c r="R68" i="1"/>
  <c r="P68" i="1"/>
  <c r="P67" i="1"/>
  <c r="P66" i="1"/>
  <c r="P65" i="1"/>
  <c r="P64" i="1"/>
  <c r="T63" i="1"/>
  <c r="S63" i="1"/>
  <c r="R63" i="1"/>
  <c r="P63" i="1"/>
  <c r="P62" i="1"/>
  <c r="P61" i="1"/>
  <c r="P60" i="1"/>
  <c r="P59" i="1"/>
  <c r="T58" i="1"/>
  <c r="S58" i="1"/>
  <c r="R58" i="1"/>
  <c r="P58" i="1"/>
  <c r="P57" i="1"/>
  <c r="P56" i="1"/>
  <c r="P55" i="1"/>
  <c r="P54" i="1"/>
  <c r="T53" i="1"/>
  <c r="S53" i="1"/>
  <c r="R53" i="1"/>
  <c r="P53" i="1"/>
  <c r="P52" i="1"/>
  <c r="P51" i="1"/>
  <c r="P50" i="1"/>
  <c r="P49" i="1"/>
  <c r="T48" i="1"/>
  <c r="S48" i="1"/>
  <c r="R48" i="1"/>
  <c r="P48" i="1"/>
  <c r="P47" i="1"/>
  <c r="P46" i="1"/>
  <c r="P45" i="1"/>
  <c r="P44" i="1"/>
  <c r="T43" i="1"/>
  <c r="S43" i="1"/>
  <c r="R43" i="1"/>
  <c r="P43" i="1"/>
  <c r="P42" i="1"/>
  <c r="P41" i="1"/>
  <c r="P40" i="1"/>
  <c r="P39" i="1"/>
  <c r="T38" i="1"/>
  <c r="S38" i="1"/>
  <c r="R38" i="1"/>
  <c r="P38" i="1"/>
  <c r="P32" i="1"/>
  <c r="P31" i="1"/>
  <c r="P30" i="1"/>
  <c r="P29" i="1"/>
  <c r="T28" i="1"/>
  <c r="S28" i="1"/>
  <c r="R28" i="1"/>
  <c r="P28" i="1"/>
  <c r="P27" i="1"/>
  <c r="P26" i="1"/>
  <c r="P25" i="1"/>
  <c r="P24" i="1"/>
  <c r="T23" i="1"/>
  <c r="S23" i="1"/>
  <c r="R23" i="1"/>
  <c r="P23" i="1"/>
  <c r="P22" i="1"/>
  <c r="P21" i="1"/>
  <c r="P20" i="1"/>
  <c r="P19" i="1"/>
  <c r="T18" i="1"/>
  <c r="S18" i="1"/>
  <c r="R18" i="1"/>
  <c r="P18" i="1"/>
  <c r="P17" i="1"/>
  <c r="P16" i="1"/>
  <c r="P15" i="1"/>
  <c r="P14" i="1"/>
  <c r="T13" i="1"/>
  <c r="S13" i="1"/>
  <c r="R13" i="1"/>
  <c r="P13" i="1"/>
  <c r="P12" i="1"/>
  <c r="P11" i="1"/>
  <c r="P10" i="1"/>
  <c r="P9" i="1"/>
  <c r="S8" i="1"/>
  <c r="P8" i="1"/>
  <c r="D108" i="6" l="1"/>
  <c r="D106" i="6"/>
  <c r="D107" i="6"/>
  <c r="Q78" i="1"/>
  <c r="Q213" i="1"/>
  <c r="Q193" i="1"/>
  <c r="Q223" i="1"/>
  <c r="Q398" i="1"/>
  <c r="Q218" i="1"/>
  <c r="Q233" i="1"/>
  <c r="Q358" i="1"/>
  <c r="Q153" i="1"/>
  <c r="Q378" i="1"/>
  <c r="Q403" i="1"/>
  <c r="Q413" i="1"/>
  <c r="Q423" i="1"/>
  <c r="Q433" i="1"/>
  <c r="Q438" i="1"/>
  <c r="Q443" i="1"/>
  <c r="Q448" i="1"/>
  <c r="Q453" i="1"/>
  <c r="Q503" i="1"/>
  <c r="Q408" i="1"/>
  <c r="Q418" i="1"/>
  <c r="Q428" i="1"/>
  <c r="Q33" i="1"/>
  <c r="Q83" i="1"/>
  <c r="Q93" i="1"/>
  <c r="Q103" i="1"/>
  <c r="Q113" i="1"/>
  <c r="Q238" i="1"/>
  <c r="Q243" i="1"/>
  <c r="Q158" i="1"/>
  <c r="Q163" i="1"/>
  <c r="Q173" i="1"/>
  <c r="Q183" i="1"/>
  <c r="Q363" i="1"/>
  <c r="Q368" i="1"/>
  <c r="T508" i="1"/>
  <c r="D93" i="6" s="1"/>
  <c r="Q198" i="1"/>
  <c r="Q203" i="1"/>
  <c r="Q383" i="1"/>
  <c r="Q388" i="1"/>
  <c r="Q13" i="1"/>
  <c r="Q23" i="1"/>
  <c r="Q38" i="1"/>
  <c r="Q58" i="1"/>
  <c r="Q118" i="1"/>
  <c r="Q123" i="1"/>
  <c r="Q133" i="1"/>
  <c r="Q143" i="1"/>
  <c r="Q188" i="1"/>
  <c r="Q208" i="1"/>
  <c r="Q228" i="1"/>
  <c r="Q248" i="1"/>
  <c r="Q373" i="1"/>
  <c r="Q393" i="1"/>
  <c r="Q68" i="1"/>
  <c r="Q48" i="1"/>
  <c r="Q43" i="1"/>
  <c r="Q53" i="1"/>
  <c r="Q88" i="1"/>
  <c r="Q128" i="1"/>
  <c r="Q168" i="1"/>
  <c r="R508" i="1"/>
  <c r="D92" i="6" s="1"/>
  <c r="Q18" i="1"/>
  <c r="AB18" i="1" s="1"/>
  <c r="Q63" i="1"/>
  <c r="Q98" i="1"/>
  <c r="Q138" i="1"/>
  <c r="Q178" i="1"/>
  <c r="S508" i="1"/>
  <c r="D94" i="6" s="1"/>
  <c r="Q28" i="1"/>
  <c r="Q73" i="1"/>
  <c r="Q108" i="1"/>
  <c r="Q148" i="1"/>
  <c r="Q8" i="1"/>
  <c r="D109" i="6" l="1"/>
  <c r="D46" i="6" s="1"/>
  <c r="E46" i="6" s="1"/>
  <c r="D95" i="6"/>
  <c r="AB98" i="1"/>
  <c r="AM98" i="1" s="1"/>
  <c r="F98" i="1" s="1"/>
  <c r="AB43" i="1"/>
  <c r="AM43" i="1" s="1"/>
  <c r="F43" i="1" s="1"/>
  <c r="AB188" i="1"/>
  <c r="AM188" i="1" s="1"/>
  <c r="F188" i="1" s="1"/>
  <c r="AB13" i="1"/>
  <c r="AM13" i="1" s="1"/>
  <c r="F13" i="1" s="1"/>
  <c r="AB173" i="1"/>
  <c r="AM173" i="1" s="1"/>
  <c r="F173" i="1" s="1"/>
  <c r="AB83" i="1"/>
  <c r="AM83" i="1" s="1"/>
  <c r="F83" i="1" s="1"/>
  <c r="AB443" i="1"/>
  <c r="AM443" i="1" s="1"/>
  <c r="F443" i="1" s="1"/>
  <c r="AB358" i="1"/>
  <c r="AM358" i="1" s="1"/>
  <c r="F358" i="1" s="1"/>
  <c r="AB63" i="1"/>
  <c r="AM63" i="1" s="1"/>
  <c r="F63" i="1" s="1"/>
  <c r="AB128" i="1"/>
  <c r="AM128" i="1" s="1"/>
  <c r="F128" i="1" s="1"/>
  <c r="AB48" i="1"/>
  <c r="AM48" i="1" s="1"/>
  <c r="F48" i="1" s="1"/>
  <c r="AB248" i="1"/>
  <c r="AM248" i="1" s="1"/>
  <c r="F248" i="1" s="1"/>
  <c r="AB143" i="1"/>
  <c r="AM143" i="1" s="1"/>
  <c r="F143" i="1" s="1"/>
  <c r="AB58" i="1"/>
  <c r="AM58" i="1" s="1"/>
  <c r="F58" i="1" s="1"/>
  <c r="AB383" i="1"/>
  <c r="AM383" i="1" s="1"/>
  <c r="F383" i="1" s="1"/>
  <c r="AB368" i="1"/>
  <c r="AM368" i="1" s="1"/>
  <c r="F368" i="1" s="1"/>
  <c r="AB163" i="1"/>
  <c r="AM163" i="1" s="1"/>
  <c r="F163" i="1" s="1"/>
  <c r="AB113" i="1"/>
  <c r="AM113" i="1" s="1"/>
  <c r="F113" i="1" s="1"/>
  <c r="AB33" i="1"/>
  <c r="AM33" i="1" s="1"/>
  <c r="F33" i="1" s="1"/>
  <c r="AB503" i="1"/>
  <c r="AM503" i="1" s="1"/>
  <c r="F503" i="1" s="1"/>
  <c r="AB438" i="1"/>
  <c r="AM438" i="1" s="1"/>
  <c r="F438" i="1" s="1"/>
  <c r="AB403" i="1"/>
  <c r="AM403" i="1" s="1"/>
  <c r="F403" i="1" s="1"/>
  <c r="AB233" i="1"/>
  <c r="AM233" i="1" s="1"/>
  <c r="F233" i="1" s="1"/>
  <c r="AB193" i="1"/>
  <c r="AM193" i="1" s="1"/>
  <c r="F193" i="1" s="1"/>
  <c r="AB238" i="1"/>
  <c r="AM238" i="1" s="1"/>
  <c r="F238" i="1" s="1"/>
  <c r="AB408" i="1"/>
  <c r="AM408" i="1" s="1"/>
  <c r="F408" i="1" s="1"/>
  <c r="AB413" i="1"/>
  <c r="AM413" i="1" s="1"/>
  <c r="F413" i="1" s="1"/>
  <c r="AB223" i="1"/>
  <c r="AM223" i="1" s="1"/>
  <c r="F223" i="1" s="1"/>
  <c r="AB148" i="1"/>
  <c r="AM148" i="1" s="1"/>
  <c r="F148" i="1" s="1"/>
  <c r="AB108" i="1"/>
  <c r="AM108" i="1" s="1"/>
  <c r="F108" i="1" s="1"/>
  <c r="AB178" i="1"/>
  <c r="AM178" i="1" s="1"/>
  <c r="F178" i="1" s="1"/>
  <c r="AM18" i="1"/>
  <c r="F18" i="1" s="1"/>
  <c r="AB88" i="1"/>
  <c r="AM88" i="1" s="1"/>
  <c r="F88" i="1" s="1"/>
  <c r="AB68" i="1"/>
  <c r="AM68" i="1" s="1"/>
  <c r="F68" i="1" s="1"/>
  <c r="AB228" i="1"/>
  <c r="AM228" i="1" s="1"/>
  <c r="F228" i="1" s="1"/>
  <c r="AB133" i="1"/>
  <c r="AM133" i="1" s="1"/>
  <c r="F133" i="1" s="1"/>
  <c r="AB38" i="1"/>
  <c r="AM38" i="1" s="1"/>
  <c r="F38" i="1" s="1"/>
  <c r="AB203" i="1"/>
  <c r="AM203" i="1" s="1"/>
  <c r="F203" i="1" s="1"/>
  <c r="AB363" i="1"/>
  <c r="AM363" i="1" s="1"/>
  <c r="F363" i="1" s="1"/>
  <c r="AB158" i="1"/>
  <c r="AM158" i="1" s="1"/>
  <c r="F158" i="1" s="1"/>
  <c r="AB103" i="1"/>
  <c r="AM103" i="1" s="1"/>
  <c r="F103" i="1" s="1"/>
  <c r="AB428" i="1"/>
  <c r="AM428" i="1" s="1"/>
  <c r="F428" i="1" s="1"/>
  <c r="AB453" i="1"/>
  <c r="AM453" i="1" s="1"/>
  <c r="F453" i="1" s="1"/>
  <c r="AB433" i="1"/>
  <c r="AM433" i="1" s="1"/>
  <c r="F433" i="1" s="1"/>
  <c r="AB378" i="1"/>
  <c r="AM378" i="1" s="1"/>
  <c r="F378" i="1" s="1"/>
  <c r="AB218" i="1"/>
  <c r="AM218" i="1" s="1"/>
  <c r="F218" i="1" s="1"/>
  <c r="AB213" i="1"/>
  <c r="AM213" i="1" s="1"/>
  <c r="F213" i="1" s="1"/>
  <c r="AB28" i="1"/>
  <c r="AM28" i="1" s="1"/>
  <c r="F28" i="1" s="1"/>
  <c r="AB168" i="1"/>
  <c r="AM168" i="1" s="1"/>
  <c r="F168" i="1" s="1"/>
  <c r="AB373" i="1"/>
  <c r="AM373" i="1" s="1"/>
  <c r="F373" i="1" s="1"/>
  <c r="AB118" i="1"/>
  <c r="AM118" i="1" s="1"/>
  <c r="F118" i="1" s="1"/>
  <c r="AB388" i="1"/>
  <c r="AM388" i="1" s="1"/>
  <c r="F388" i="1" s="1"/>
  <c r="AB8" i="1"/>
  <c r="AB73" i="1"/>
  <c r="AM73" i="1" s="1"/>
  <c r="F73" i="1" s="1"/>
  <c r="AB138" i="1"/>
  <c r="AM138" i="1" s="1"/>
  <c r="F138" i="1" s="1"/>
  <c r="AB53" i="1"/>
  <c r="AM53" i="1" s="1"/>
  <c r="F53" i="1" s="1"/>
  <c r="AB393" i="1"/>
  <c r="AM393" i="1" s="1"/>
  <c r="F393" i="1" s="1"/>
  <c r="AB208" i="1"/>
  <c r="AM208" i="1" s="1"/>
  <c r="F208" i="1" s="1"/>
  <c r="AB123" i="1"/>
  <c r="AM123" i="1" s="1"/>
  <c r="F123" i="1" s="1"/>
  <c r="AB23" i="1"/>
  <c r="AM23" i="1" s="1"/>
  <c r="F23" i="1" s="1"/>
  <c r="AB198" i="1"/>
  <c r="AM198" i="1" s="1"/>
  <c r="F198" i="1" s="1"/>
  <c r="AB183" i="1"/>
  <c r="AM183" i="1" s="1"/>
  <c r="F183" i="1" s="1"/>
  <c r="AB243" i="1"/>
  <c r="AM243" i="1" s="1"/>
  <c r="F243" i="1" s="1"/>
  <c r="AB93" i="1"/>
  <c r="AM93" i="1" s="1"/>
  <c r="F93" i="1" s="1"/>
  <c r="AB418" i="1"/>
  <c r="AM418" i="1" s="1"/>
  <c r="F418" i="1" s="1"/>
  <c r="AB448" i="1"/>
  <c r="AM448" i="1" s="1"/>
  <c r="F448" i="1" s="1"/>
  <c r="AB423" i="1"/>
  <c r="AM423" i="1" s="1"/>
  <c r="F423" i="1" s="1"/>
  <c r="AB153" i="1"/>
  <c r="AM153" i="1" s="1"/>
  <c r="F153" i="1" s="1"/>
  <c r="AB398" i="1"/>
  <c r="AM398" i="1" s="1"/>
  <c r="F398" i="1" s="1"/>
  <c r="AB78" i="1"/>
  <c r="AM78" i="1" s="1"/>
  <c r="F78" i="1" s="1"/>
  <c r="Q508" i="1"/>
  <c r="AK508" i="1"/>
  <c r="AM8" i="1" l="1"/>
  <c r="AB508" i="1"/>
  <c r="E90" i="6"/>
  <c r="F90" i="6" s="1"/>
  <c r="D112" i="6" s="1"/>
  <c r="F8" i="1" l="1"/>
  <c r="AF8" i="1"/>
  <c r="AC8" i="1"/>
  <c r="AM508" i="1"/>
  <c r="D86" i="6"/>
  <c r="F86" i="6" l="1"/>
  <c r="D42" i="6"/>
  <c r="E42" i="6" s="1"/>
  <c r="D85" i="6"/>
  <c r="D84" i="6"/>
  <c r="F101" i="6"/>
  <c r="D134" i="6" s="1"/>
  <c r="F85" i="6" l="1"/>
  <c r="D41" i="6"/>
  <c r="E41" i="6" s="1"/>
  <c r="F84" i="6"/>
  <c r="D40" i="6"/>
  <c r="D87" i="6"/>
  <c r="D45" i="6" s="1"/>
  <c r="E45" i="6" s="1"/>
  <c r="D35" i="6" l="1"/>
  <c r="E35" i="6" s="1"/>
  <c r="D48" i="6"/>
  <c r="E40" i="6"/>
  <c r="D47" i="6"/>
  <c r="E47" i="6" s="1"/>
  <c r="F87" i="6"/>
  <c r="D43" i="6"/>
  <c r="E43" i="6" s="1"/>
  <c r="D54" i="6" l="1"/>
  <c r="E54" i="6" s="1"/>
  <c r="D53" i="6" l="1"/>
  <c r="E53" i="6" s="1"/>
</calcChain>
</file>

<file path=xl/sharedStrings.xml><?xml version="1.0" encoding="utf-8"?>
<sst xmlns="http://schemas.openxmlformats.org/spreadsheetml/2006/main" count="743" uniqueCount="414">
  <si>
    <t>NOMBRE DEL DOCUMENTO:</t>
  </si>
  <si>
    <r>
      <rPr>
        <b/>
        <sz val="11"/>
        <color theme="1"/>
        <rFont val="Calibri"/>
        <family val="2"/>
        <scheme val="minor"/>
      </rPr>
      <t>CÓDIGO:</t>
    </r>
    <r>
      <rPr>
        <sz val="11"/>
        <color theme="1"/>
        <rFont val="Calibri"/>
        <family val="2"/>
        <scheme val="minor"/>
      </rPr>
      <t xml:space="preserve"> PAA-01-F-004</t>
    </r>
  </si>
  <si>
    <t>RESUMEN EJECUTIVO</t>
  </si>
  <si>
    <r>
      <rPr>
        <b/>
        <sz val="11"/>
        <color theme="1"/>
        <rFont val="Calibri"/>
        <family val="2"/>
        <scheme val="minor"/>
      </rPr>
      <t>REVISIÓN:</t>
    </r>
    <r>
      <rPr>
        <sz val="11"/>
        <color theme="1"/>
        <rFont val="Calibri"/>
        <family val="2"/>
        <scheme val="minor"/>
      </rPr>
      <t xml:space="preserve"> 1</t>
    </r>
  </si>
  <si>
    <t>PROCEDIMIENTO:</t>
  </si>
  <si>
    <t>PÁGINA: 1 de 3</t>
  </si>
  <si>
    <t xml:space="preserve">ELABORACIÓN Y APROBACIÓN DEL DISTRIBUTIVO DE CARGA HORARIA </t>
  </si>
  <si>
    <t>RESUMEN GRÁFICO DE LOS INDICADORES DE RESULTADO DEL PROFESORADO</t>
  </si>
  <si>
    <t xml:space="preserve">FECHA: </t>
  </si>
  <si>
    <t>LUGAR:</t>
  </si>
  <si>
    <t>PARTICIPANTES</t>
  </si>
  <si>
    <t>Dependencia</t>
  </si>
  <si>
    <t>Apellidos y nombres</t>
  </si>
  <si>
    <t>Cargo/Función</t>
  </si>
  <si>
    <t xml:space="preserve">Por el Vicerrectorado: </t>
  </si>
  <si>
    <t>Por la Unidad Académica:</t>
  </si>
  <si>
    <t>METODOLOGÍA</t>
  </si>
  <si>
    <t>1. DEMANDA ACADÉMICA</t>
  </si>
  <si>
    <t>Criterios de planificación</t>
  </si>
  <si>
    <t>Valores</t>
  </si>
  <si>
    <t>Observación(es)</t>
  </si>
  <si>
    <t>Total de horas de la demanda académica</t>
  </si>
  <si>
    <t>Horas aula</t>
  </si>
  <si>
    <t>Número de paralelos planificados</t>
  </si>
  <si>
    <t>PERSONAL ACADÉMICO POR GÉNERO</t>
  </si>
  <si>
    <t>f</t>
  </si>
  <si>
    <t>fr</t>
  </si>
  <si>
    <t>Observaciones</t>
  </si>
  <si>
    <t>Personal Académico Femenino</t>
  </si>
  <si>
    <t>Personal Académico Masculino</t>
  </si>
  <si>
    <t>Total de personal académico</t>
  </si>
  <si>
    <t>PERSONAL ACADÉMICO POR ACTIVIDADES</t>
  </si>
  <si>
    <t>Profesores en actividades de docencia</t>
  </si>
  <si>
    <t>Profesores en actividades de investigación</t>
  </si>
  <si>
    <t>Profesores en actividades de vinculación</t>
  </si>
  <si>
    <t>Profesores en actividades de gestión académica</t>
  </si>
  <si>
    <t>PERSONAL ACADÉMICO POR DEDICACIÓN</t>
  </si>
  <si>
    <t>Profesores TC</t>
  </si>
  <si>
    <t>Profesores MT</t>
  </si>
  <si>
    <t>Profesores TP</t>
  </si>
  <si>
    <t>Total profesores</t>
  </si>
  <si>
    <t>PERSONAL ACADÉMICO POR RELACIÓN DE DEPENDENCIA</t>
  </si>
  <si>
    <t>Profesores titulares</t>
  </si>
  <si>
    <t>Profesores no titulares</t>
  </si>
  <si>
    <t>Total de profesores</t>
  </si>
  <si>
    <t>Relación estudiantes/profesores TC</t>
  </si>
  <si>
    <t>NIVELES DE FORMACIÓN DEL PROFESORADO</t>
  </si>
  <si>
    <t>Profesor con título de Doctor (Equivalente a PhD)</t>
  </si>
  <si>
    <t>Profesor con título de Maestría</t>
  </si>
  <si>
    <t>Profesor con título de Especialidad Médica</t>
  </si>
  <si>
    <t>Profesor con título de tercer nivel</t>
  </si>
  <si>
    <t>Profesor cursando programa de Doctorado (Equivalente a PhD)</t>
  </si>
  <si>
    <t>Profesor con comisión de servicio (Estudios doctorales y años sabáticos)</t>
  </si>
  <si>
    <t>Profesor con horas destinadas a culminación de su tesis doctoral</t>
  </si>
  <si>
    <r>
      <rPr>
        <b/>
        <sz val="11"/>
        <color theme="1"/>
        <rFont val="Calibri"/>
        <family val="2"/>
        <scheme val="minor"/>
      </rPr>
      <t>PÁGINA:</t>
    </r>
    <r>
      <rPr>
        <sz val="11"/>
        <color theme="1"/>
        <rFont val="Calibri"/>
        <family val="2"/>
        <scheme val="minor"/>
      </rPr>
      <t xml:space="preserve"> 2 de 3</t>
    </r>
  </si>
  <si>
    <t>GRADO DE AFINIDAD DE LA DISTRIBUCIÓN DE ASIGNATURAS</t>
  </si>
  <si>
    <t xml:space="preserve">01 - Título de doctorado afín al área de conocimiento </t>
  </si>
  <si>
    <t xml:space="preserve">02 - Título de maestría/especialidad médica afín al área de conocimiento </t>
  </si>
  <si>
    <t>03 - Título de doctorado no afín al área de conocimiento</t>
  </si>
  <si>
    <t>04 - Publicaciones de alto impacto en revistas científicas y obras relevantes en el área de conocimiento.</t>
  </si>
  <si>
    <t>05 - Título de maestría/especialidad médica no afín al área de conocimiento</t>
  </si>
  <si>
    <t>06 - Especialista (no médico) en el área de conocimiento</t>
  </si>
  <si>
    <t>07 - Título de grado</t>
  </si>
  <si>
    <t>Total de asignaturas</t>
  </si>
  <si>
    <t>ESTUDIANTES</t>
  </si>
  <si>
    <t>Número total de estudiantes de la carrera</t>
  </si>
  <si>
    <t>Número de estudiantes que realizarán Prácticas Preprofesionales en el periodo planificado</t>
  </si>
  <si>
    <t>Número de estudiantes que realizarán Vinculación con la Sociedad en el periodo  planificado</t>
  </si>
  <si>
    <t>Número de estudiantes que se encuentran en proceso de titulación durante el periodo  planificado</t>
  </si>
  <si>
    <t>2. DISTRIBUTIVO DE PERSONAL ACADÉMICO TITULAR</t>
  </si>
  <si>
    <t>Categorías de docente por su dedicación</t>
  </si>
  <si>
    <t>Activos</t>
  </si>
  <si>
    <t>Licencias</t>
  </si>
  <si>
    <t>Total</t>
  </si>
  <si>
    <t>Docentes titulares con dedicación a TIEMPO COMPLETO</t>
  </si>
  <si>
    <t>Docentes titulares con dedicación a MEDIO TIEMPO</t>
  </si>
  <si>
    <t>Docentes titulares con dedicación a TIEMPO PARCIAL</t>
  </si>
  <si>
    <t>Total de docentes titulares de la Facultad</t>
  </si>
  <si>
    <t>Docentes por actividades</t>
  </si>
  <si>
    <t>Demanda</t>
  </si>
  <si>
    <t>Planificada</t>
  </si>
  <si>
    <t>Diferencia</t>
  </si>
  <si>
    <t>Total de horas clases cubiertas por personal titular</t>
  </si>
  <si>
    <t>Actividades de docencia obligatoria</t>
  </si>
  <si>
    <t>Planificado</t>
  </si>
  <si>
    <t>Horas destinadas a la Planificación de clases</t>
  </si>
  <si>
    <t>Horas destinadas a la orientación por medio de tutorías</t>
  </si>
  <si>
    <t>Horas destinadas a la calificación de evaluaciones</t>
  </si>
  <si>
    <t>Total de actividades de docencia obligatoria</t>
  </si>
  <si>
    <t>Docentes por actividades electivas</t>
  </si>
  <si>
    <t>Docentes con horas destinadas a la supervisión de prácticas preprofesionales</t>
  </si>
  <si>
    <t>Docentes con horas destinadas a la dirección de trabajos de titulación</t>
  </si>
  <si>
    <t>Docentes con horas destinadas a la participación en proyectos de vinculación con la sociedad</t>
  </si>
  <si>
    <t>Docentes con horas de gestión académica en la Facultad/Extensión</t>
  </si>
  <si>
    <t>Docentes con horas destinadas a proyectos de investigación institucionales o internacionales registrados en la IES</t>
  </si>
  <si>
    <t>Docentes con actividades de docencia no mencionadas en los apartados anteriores</t>
  </si>
  <si>
    <t>3. DISTRIBUTIVO DE PERSONAL ACADÉMICO NO TITULAR</t>
  </si>
  <si>
    <t>Requeridos</t>
  </si>
  <si>
    <t>Docentes no titulares con dedicación a TIEMPO COMPLETO</t>
  </si>
  <si>
    <t>Docentes no titulares con dedicación a MEDIO TIEMPO</t>
  </si>
  <si>
    <t>Docentes no titulares con dedicación a TIEMPO PARCIAL</t>
  </si>
  <si>
    <t>Total de docentes no titulares de la Facultad</t>
  </si>
  <si>
    <t>Total de horas clases cubiertas por personal no titular</t>
  </si>
  <si>
    <r>
      <rPr>
        <b/>
        <sz val="11"/>
        <color theme="1"/>
        <rFont val="Calibri"/>
        <family val="2"/>
        <scheme val="minor"/>
      </rPr>
      <t>PÁGINA:</t>
    </r>
    <r>
      <rPr>
        <sz val="11"/>
        <color theme="1"/>
        <rFont val="Calibri"/>
        <family val="2"/>
        <scheme val="minor"/>
      </rPr>
      <t xml:space="preserve"> 3 de 3</t>
    </r>
  </si>
  <si>
    <t>4. DISPONIBILIDAD DE AULAS</t>
  </si>
  <si>
    <t>Categoría de aulas existentes en el edificio</t>
  </si>
  <si>
    <t>Número de aulas</t>
  </si>
  <si>
    <t>Frecuencias</t>
  </si>
  <si>
    <t>Aula Categoría 1: Mayor de 35 estudiantes</t>
  </si>
  <si>
    <t>Aula Categoría 2: Entre 31 y 35 estudiantes</t>
  </si>
  <si>
    <t>Aula Categoría 3: Entre 26 y 30 estudiantes</t>
  </si>
  <si>
    <t>Aula Categoría 4: Entre 21 y 25 estudiantes</t>
  </si>
  <si>
    <t>Aula Categoría 5: 20 o menos estudiantes</t>
  </si>
  <si>
    <t>TOTAL DE FRECUENCIAS DISPONIBLES EN EL EDIFICIO</t>
  </si>
  <si>
    <t>TOTAL DE HORAS AULA PLANIFICADAS</t>
  </si>
  <si>
    <t>FRECUENCIAS DISPONIBLES EN EL EDIFICIO</t>
  </si>
  <si>
    <t>DOCUMENTOS QUE ANEXA AL ACTA</t>
  </si>
  <si>
    <t>Documentos requeridos</t>
  </si>
  <si>
    <t>Control</t>
  </si>
  <si>
    <t>1.- Oficio de envío al Vicerrectorado Académico</t>
  </si>
  <si>
    <t xml:space="preserve">2.- Cuadro Impreso de la demanda académica: </t>
  </si>
  <si>
    <t>3.- Formulario de distribución de actividades temporales del personal académico.</t>
  </si>
  <si>
    <t>4.- Cuadro resumen Ejecutivo</t>
  </si>
  <si>
    <t>5.- Listado de estudiantes que realizarán prácticas preprofesionales</t>
  </si>
  <si>
    <t>6.- Listado de estudiantes que participarán en proyectos de vinculación</t>
  </si>
  <si>
    <t>7.- Programa de titulación para el periodo actual incluye lista de estudiantes de último y penúltimo periodo académico.</t>
  </si>
  <si>
    <t>8.- Formulario de declaración de disponibilidad de carga horaria</t>
  </si>
  <si>
    <t>LEGALIZACIÓN DEL ACTA</t>
  </si>
  <si>
    <t>Siendo las</t>
  </si>
  <si>
    <t>en unidad de acto y criterio, acogiendo las observaciones señaladas en la presente acta se suscriben:</t>
  </si>
  <si>
    <t>UNIVERSIDAD LAICA ELOY ALFARO DE MANABÍ</t>
  </si>
  <si>
    <t>DISTRIBUCIÓN DE ACTIVIDADES TEMPORALES DEL PERSONAL ACADÉMICO TITULAR</t>
  </si>
  <si>
    <t>DATOS DEL DOCENTE</t>
  </si>
  <si>
    <t>HORAS DESTINADAS A LA IMPARTICIÓN DE CLASES</t>
  </si>
  <si>
    <t>ACTIVIDADES DE DOCENCIA</t>
  </si>
  <si>
    <t>Peso docencia</t>
  </si>
  <si>
    <t>ACTIVIDADES DE INVESTIGACIÓN</t>
  </si>
  <si>
    <t>Peso investiga-ción</t>
  </si>
  <si>
    <t>ACTIVIDADES DE VINCULACIÓN</t>
  </si>
  <si>
    <t>Peso Vincula-ción</t>
  </si>
  <si>
    <t>ACTIVIDADES DE GESTIÓN</t>
  </si>
  <si>
    <t>Peso Gestión</t>
  </si>
  <si>
    <t>TOTAL</t>
  </si>
  <si>
    <t>Obligatorias</t>
  </si>
  <si>
    <t>ELECTIVAS</t>
  </si>
  <si>
    <t>Colec-tivo de docencia</t>
  </si>
  <si>
    <t>Total de actividades de docencia</t>
  </si>
  <si>
    <t>No.</t>
  </si>
  <si>
    <t>Cédula</t>
  </si>
  <si>
    <t>Sexo</t>
  </si>
  <si>
    <t>Categoría del docente</t>
  </si>
  <si>
    <t>DEDICACIÓN</t>
  </si>
  <si>
    <t>Título de tercer nivel</t>
  </si>
  <si>
    <t>Máximo título de cuarto nivel</t>
  </si>
  <si>
    <t>Denominación del máximo título de cuarto nivel</t>
  </si>
  <si>
    <t>Doctorado (equivalente a PhD) en proceso</t>
  </si>
  <si>
    <t>CARRERA</t>
  </si>
  <si>
    <t>ASIGNATURA</t>
  </si>
  <si>
    <t>Grado de afinidad</t>
  </si>
  <si>
    <t>Horas</t>
  </si>
  <si>
    <t>Paralelos</t>
  </si>
  <si>
    <t>Horas de docencia</t>
  </si>
  <si>
    <t>Act. 2 (Planificación)</t>
  </si>
  <si>
    <t>Act. 7 (Evaluación)</t>
  </si>
  <si>
    <t>Act. 4 (Tutorías)</t>
  </si>
  <si>
    <t>Actividades de docencia electiva</t>
  </si>
  <si>
    <t>Actividades de docencia complementaria 1</t>
  </si>
  <si>
    <t>Actividades de docencia complementaria 2</t>
  </si>
  <si>
    <t>Rector</t>
  </si>
  <si>
    <t>Vicerrectora</t>
  </si>
  <si>
    <t>Decanos/as</t>
  </si>
  <si>
    <t>Directores Departamentos Centrales.</t>
  </si>
  <si>
    <t>Miembro de Despacho de Autoridades: Rectorado</t>
  </si>
  <si>
    <t>Miembro de Despacho de Autoridades: Vicerrectorado Académico</t>
  </si>
  <si>
    <t>Miembro de Despacho de Autoridades: Postgrados</t>
  </si>
  <si>
    <t>Coordinadores de carreras</t>
  </si>
  <si>
    <t>Líderes de proyectos Emblemáticos.</t>
  </si>
  <si>
    <t>TITULAR AUXILIAR  1</t>
  </si>
  <si>
    <t>Líderes de proyectos Senplades</t>
  </si>
  <si>
    <t>TITULAR AUXILIAR  2</t>
  </si>
  <si>
    <t>Investigadores acreditados y con proyectos institucionales</t>
  </si>
  <si>
    <t>TITULAR AGREGADO 1</t>
  </si>
  <si>
    <t>Investigadores no acreditados y/o con proyectos semillas</t>
  </si>
  <si>
    <t>TITULAR AGREGADO 2</t>
  </si>
  <si>
    <t>Miembro Docentes de proyectos de investigación</t>
  </si>
  <si>
    <t>TITULAR AGREGADO 3</t>
  </si>
  <si>
    <t>Presidente  Comisión  Académica de Facultad  o Extensión</t>
  </si>
  <si>
    <t>TITULAR PRINCIPAL 1</t>
  </si>
  <si>
    <t>Miembros Docentes Comisión  Académica de Facultad  o Extensión</t>
  </si>
  <si>
    <t>TITULAR PRINCIPAL 2</t>
  </si>
  <si>
    <t>Miembro docente Comisión de Investigación</t>
  </si>
  <si>
    <t>TITULAR PRINCIPAL 3</t>
  </si>
  <si>
    <t>Miembro docente Comisión de Vinculación</t>
  </si>
  <si>
    <t>TITULAR PRINCIPAL DE ESCALAFÓN PREVIO</t>
  </si>
  <si>
    <t>Miembro docente Comisión de Evaluación Interna</t>
  </si>
  <si>
    <t>NO TITULAR OCASIONAL</t>
  </si>
  <si>
    <t>Responsable de Prácticas preprofesionales</t>
  </si>
  <si>
    <t>Responsable de Tutorías</t>
  </si>
  <si>
    <t>Responsable de Seguimiento de graduados</t>
  </si>
  <si>
    <t>TIEMPO COMPLETO</t>
  </si>
  <si>
    <t>Responsable de estadística (Odontología)</t>
  </si>
  <si>
    <t>MEDIO TIEMPO</t>
  </si>
  <si>
    <t>Responsable de Servicios Psicosociales (T. Social)</t>
  </si>
  <si>
    <t>TIEMPO PARCIAL</t>
  </si>
  <si>
    <t>Diseño y elaboración de libros, material didáctico, guías docentes o syllabus;</t>
  </si>
  <si>
    <t>Visitas de campo, tutorías, docencia en servicio y formación dual, en áreas como salud</t>
  </si>
  <si>
    <t>Dirección, tutorías, seguimiento y evaluación de prácticas y pasantías pre profesionales;</t>
  </si>
  <si>
    <t>Dirección y tutoría de trabajos para la obtención del título de grado</t>
  </si>
  <si>
    <t>Dirección y participación de proyectos de experimentación e innovación docente;</t>
  </si>
  <si>
    <t>Uso pedagógico de la investigación y la sistematización como soporte o parte de la enseñanza;</t>
  </si>
  <si>
    <t>Profesores que impartirán los cursos de nivelación del Sistema Nacional de Nivelación y Admisión (SNNA)</t>
  </si>
  <si>
    <t>Acompañamiento al personal académico del SNNA.</t>
  </si>
  <si>
    <t>Diseño e impartición de cursos de educación continua o de capacitación y actualización</t>
  </si>
  <si>
    <t>Participación en actividades de proyectos de vinculación con la sociedad articulados a la docencia e innovación educativa</t>
  </si>
  <si>
    <t>Docentes en Años Sabáticos</t>
  </si>
  <si>
    <t>Profesores con licencia igual o mayor de 6 meses para estudios de postgrados.</t>
  </si>
  <si>
    <t>Líder de proyecto institucional y/o internacional de investigación*</t>
  </si>
  <si>
    <t>Miembro de proyecto institucional y/o internacional de investigación* (Profesores titulares y no titulares)</t>
  </si>
  <si>
    <t>Docentes desarrollando tesis de grado doctoral o de maestría de investigación</t>
  </si>
  <si>
    <t>Decano/a</t>
  </si>
  <si>
    <t>Director/a Departamento Académico</t>
  </si>
  <si>
    <t>Miembro de Despacho del Rector: Dirección de Comunicaciones</t>
  </si>
  <si>
    <t>Miembro de Despacho de la Vicerrectora Académica:  Procesos Académicos Institucionales</t>
  </si>
  <si>
    <t>Miembro de Despacho de la Vicerrectora Académica:  Educación Abierta y Virtual</t>
  </si>
  <si>
    <t>Miembro de Despacho de la Vicerrectora Académica:  Eventos Científicos</t>
  </si>
  <si>
    <t>Miembro de Despacho de la Vicerrectora Académica:  Unidad de Inclusión</t>
  </si>
  <si>
    <t>Miembro de Despacho de la Vicerrectora Académica:  Coordinadores de Asignaturas Institucionales</t>
  </si>
  <si>
    <t>Miembro de Despacho de la Vicerrectora Académica: Seminarios Curriculares</t>
  </si>
  <si>
    <t>Miembro de Despacho de la Vicerrectora Administrativa</t>
  </si>
  <si>
    <t>Coordinador de Centros de Excelencia (CESECA)</t>
  </si>
  <si>
    <t>Coordinadores de Evaluación Interna (DEI)</t>
  </si>
  <si>
    <t>Miembro del Centro de Postgrados (Gestión Curricular y de Procesos)</t>
  </si>
  <si>
    <t>Presidente Comisión Académica</t>
  </si>
  <si>
    <t>Coordinador/a de Carrera vigente</t>
  </si>
  <si>
    <t>Coordinador/a de Carrera de Medicina (Asignaturas clínicas y externado)</t>
  </si>
  <si>
    <t>Coordinador de Programa de Postgrado</t>
  </si>
  <si>
    <t>Operadores académicos del SGA</t>
  </si>
  <si>
    <t>Coordinador/a de Carrera no vigente habilitada para registro de título</t>
  </si>
  <si>
    <t>Equipo Técnico – Centros de Excelencia.</t>
  </si>
  <si>
    <t>Presidente Comisión de Vinculación con la Sociedad</t>
  </si>
  <si>
    <t>Presidente Comisión de Evaluación Interna</t>
  </si>
  <si>
    <t>Presidente Comisión de Investigación</t>
  </si>
  <si>
    <t>Miembro docente de la Comisión Académica</t>
  </si>
  <si>
    <t>Miembro docente de la Comisión de Evaluación Interna</t>
  </si>
  <si>
    <t>Miembro docente de la Comisión de Investigación</t>
  </si>
  <si>
    <t>Miembro docente de la Comisión de Vinculación</t>
  </si>
  <si>
    <t>Responsable de Prácticas y Pasantías</t>
  </si>
  <si>
    <t>Responsable de Seguimiento a Graduados</t>
  </si>
  <si>
    <t>Responsable de Preclínicas y Clínicas (Carrera de Odontología)</t>
  </si>
  <si>
    <t>Responsable de Estudio Jurídico (Carrera de Derecho)</t>
  </si>
  <si>
    <t>Responsable de Área Psicosocial (Carrera de Trabajo Social)</t>
  </si>
  <si>
    <t>Responsable de Internados (Carreras del área de la salud)</t>
  </si>
  <si>
    <t>Diseño de proyectos de carreras y programas</t>
  </si>
  <si>
    <t>Carrera:</t>
  </si>
  <si>
    <t>DEMANDA ACADÉMICA</t>
  </si>
  <si>
    <t xml:space="preserve">Nivel </t>
  </si>
  <si>
    <t>Número de estudiantes</t>
  </si>
  <si>
    <t>PPP</t>
  </si>
  <si>
    <t>VCS</t>
  </si>
  <si>
    <t>TIT</t>
  </si>
  <si>
    <t>Cod. SNIESE</t>
  </si>
  <si>
    <t>CURSOS</t>
  </si>
  <si>
    <t>Hrs. Aula</t>
  </si>
  <si>
    <t>Hrs. Total</t>
  </si>
  <si>
    <t>INGENIERÍA AGROPECUARIA (Créditos - El Carmen)</t>
  </si>
  <si>
    <t>INGENIERÍA EN SISTEMAS (Créditos - El Carmen)</t>
  </si>
  <si>
    <t>CONTABILIDAD Y AUDITORIA (Créditos - El Carmen)</t>
  </si>
  <si>
    <t>EDUCACIÓN BÁSICA 2017 (EL CARMEN)</t>
  </si>
  <si>
    <t>CONTABILIDAD Y AUDITORÍA 2017 (EL CARMEN)</t>
  </si>
  <si>
    <t>TECNOLOGÍAS DE LA INFORMACIÓN 2018 (EL CARMEN)</t>
  </si>
  <si>
    <t>AGROPECUARIA 2018 (EL CARMEN)</t>
  </si>
  <si>
    <t>ADMINISTRACIÓN DE EMPRESAS HOTELERAS (Créditos Bahía)</t>
  </si>
  <si>
    <t>ADMINISTRACIÓN DE EMPRESAS TURÍSTICAS (Créditos Bahía)</t>
  </si>
  <si>
    <t>MARKETING (Créditos Bahía)</t>
  </si>
  <si>
    <t>CONTABILIDAD Y AUDITORIA 2018 (BAHÍA)</t>
  </si>
  <si>
    <t>INT</t>
  </si>
  <si>
    <t>ADMINISTRACIÓN DE EMPRESAS 2018 (BAHÍA)</t>
  </si>
  <si>
    <t>(f) AQUÍ NOMBRE</t>
  </si>
  <si>
    <t>MERCADOTECNIA 2017 (BAHIA)</t>
  </si>
  <si>
    <t>HOSPITALIDAD Y HOTELERÍA 2018 (BAHIA)</t>
  </si>
  <si>
    <t>INGENIERÍA AGROPECUARIA (Créditos Chone)</t>
  </si>
  <si>
    <t>AQUÍ NOMBRE</t>
  </si>
  <si>
    <t>INGENIERIA EN SISTEMAS (Créditos Chone)</t>
  </si>
  <si>
    <t>DISTRIBUTIVO DE HORAS DE GESTIÓN DE LA UNIDAD ACADÉMICA</t>
  </si>
  <si>
    <t>PEDAGOGÍA DE LAS CIENCIAS EXPERIMENTALES 2017 (CHONE)</t>
  </si>
  <si>
    <t>FACULTAD CIENCIAS ECONÓMICAS</t>
  </si>
  <si>
    <t>TECNOLOGÍAS DE LA INFORMACIÓN 2018 (CHONE)</t>
  </si>
  <si>
    <t>AGROPECUARIA 2018 (CHONE)</t>
  </si>
  <si>
    <t>COMISIÓN</t>
  </si>
  <si>
    <t>Docentes</t>
  </si>
  <si>
    <t>ADMINISTRACIÓN DE EMPRESAS 2018 (CHONE)</t>
  </si>
  <si>
    <t>ADMINISTRACIÓN DE EMPRESAS TURÍSTICAS (Créditos Pedernales)</t>
  </si>
  <si>
    <t>Directores/as Departamentales</t>
  </si>
  <si>
    <t>ADMINISTRACION DE EMPRESAS (Créditos Pedernales)</t>
  </si>
  <si>
    <t>Presidente de la Comisión Académica</t>
  </si>
  <si>
    <t>INGENIERIA AGROPECUARIA (Créditos Pedernales)</t>
  </si>
  <si>
    <t>Miembro de la Comisión Académica</t>
  </si>
  <si>
    <t>TURISMO 2018 (Pedernales)</t>
  </si>
  <si>
    <t>Presidente de la Comisión de Investigación</t>
  </si>
  <si>
    <t>AGROPECUARIA 2018 (Pedernales)</t>
  </si>
  <si>
    <t>Miembro Comisión de Investigación</t>
  </si>
  <si>
    <t>ADMINISTRACIÓN DE EMPRESAS 2018 (Pedernales)</t>
  </si>
  <si>
    <t>Presidente Com. Vinculación con la Sociedad</t>
  </si>
  <si>
    <t>EDUCACION PARVULARIA (Créditos)</t>
  </si>
  <si>
    <t>Comisión de Vinculación con la Sociedad</t>
  </si>
  <si>
    <t>EDUCACION BÁSICA (Creditos Manta)</t>
  </si>
  <si>
    <t>Presidente Com. Evaluación Interna</t>
  </si>
  <si>
    <t>IDIOMAS MENCIÓN INGLÉS (Créditos)</t>
  </si>
  <si>
    <t>Miembro Comisión de Evaluación Interna</t>
  </si>
  <si>
    <t>EDUCACION FISICA, DEPORTES Y RECREACION MENCIÓN DOCENCIA (Créditos)</t>
  </si>
  <si>
    <t>Coordinadores de Carreras</t>
  </si>
  <si>
    <t>EDUCACIÓN INICIAL 2016</t>
  </si>
  <si>
    <t xml:space="preserve">Coordinadores de Programa de Postgrado. </t>
  </si>
  <si>
    <t>EDUCACIÓN BÁSICA 2016</t>
  </si>
  <si>
    <t>EDUCACIÓN ESPECIAL 2016</t>
  </si>
  <si>
    <t>PEDAGOGÍA DE LA LENGUA Y LA LITERATURA 2016</t>
  </si>
  <si>
    <t>Coordinador/a de Colectivo Académico de Asignatura Institucional y de Seminarios Curriculares.</t>
  </si>
  <si>
    <t>PEDAGOGÍA DE LOS IDIOMAS NACIONALES Y EXTRANJEROS 2016</t>
  </si>
  <si>
    <t>PEDAGOGÍA DE LA ACTIVIDAD FISICA Y DEPORTE 2017</t>
  </si>
  <si>
    <t>Diseño de proyectos de carrera y programas</t>
  </si>
  <si>
    <t>CONTABILIDAD Y AUDITORIA (Créditos)</t>
  </si>
  <si>
    <t>Responsable de tutorías</t>
  </si>
  <si>
    <t>ADMINISTRACION DE EMPRESAS (créditos)</t>
  </si>
  <si>
    <t>Responsable de tutorías (Carrera no vigente)</t>
  </si>
  <si>
    <t>MARKETING (Créditos)</t>
  </si>
  <si>
    <t>Responsable de prácticas y pasantías</t>
  </si>
  <si>
    <t>ECONOMIA (Créditos)</t>
  </si>
  <si>
    <t>Responsable de prácticas y pasantías (Carrera no vigente)</t>
  </si>
  <si>
    <t>COMERCIO EXTERIOR (Creditos)</t>
  </si>
  <si>
    <t>SECRETARIADO EJECUTIVO (Créditos)</t>
  </si>
  <si>
    <t>Responsable de Seguimiento a Graduados (Carrera no vigente)</t>
  </si>
  <si>
    <t>SECRETARIADO BILINGUE (Créditos)</t>
  </si>
  <si>
    <t>Responsable de Clínicas y preclínicas</t>
  </si>
  <si>
    <t>CONTABILIDAD Y AUDITORÍA 2017</t>
  </si>
  <si>
    <t>Responsable de Área Psicosocial</t>
  </si>
  <si>
    <t>ADMINISTRACIÓN DE EMPRESAS 2018</t>
  </si>
  <si>
    <t>Responsable de Consultorio Jurídico</t>
  </si>
  <si>
    <t>COMERCIO EXTERIOR 2018</t>
  </si>
  <si>
    <t>Responsable de Internados Rotativos</t>
  </si>
  <si>
    <t>MERCADOTECNIA 2017</t>
  </si>
  <si>
    <t>Despachos de Autoridades y Departamentos Centrales</t>
  </si>
  <si>
    <t>TRABAJO SOCIAL (creditos)</t>
  </si>
  <si>
    <t>DERECHO (CREDITOS)</t>
  </si>
  <si>
    <t>PSICOLOGIA CLINICA (Créditos)</t>
  </si>
  <si>
    <t>COMUNICACION MENCIÓN PERIODISMO (Creditos)</t>
  </si>
  <si>
    <t>COMUNICACION MENCIÓN PUBLICIDAD Y MERCADOTECNIA (Creditos)</t>
  </si>
  <si>
    <t>COMUNICACION MENCIÓN COMUNICACIÓN ORGANIZACIONAL Y RELACIONES PUBLICAS (Créditos)</t>
  </si>
  <si>
    <t>PSICOLOGÍA 2017</t>
  </si>
  <si>
    <t>TRABAJO SOCIAL 2017</t>
  </si>
  <si>
    <t>COMUNICACIÓN 2018</t>
  </si>
  <si>
    <t>INGENIERIA AGROINDUSTRIAL (Créditos)</t>
  </si>
  <si>
    <t>INGENIERIA EN RECURSOS NATURALES Y AMBIENTE (Créditos)</t>
  </si>
  <si>
    <t>AGROPECUARIA 2018</t>
  </si>
  <si>
    <t>DISTRIBUTIVO DE AULAS</t>
  </si>
  <si>
    <t>AGROINDUSTRIA 2017</t>
  </si>
  <si>
    <t>INGENIERÍA AMBIENTAL 2018</t>
  </si>
  <si>
    <t>INGENIERÍA CIVIL (Créditos)</t>
  </si>
  <si>
    <t>NOMBRE DEL AULA</t>
  </si>
  <si>
    <t>Categoría</t>
  </si>
  <si>
    <t>INGENIERÍA ELÉCTRICA (Créditos)</t>
  </si>
  <si>
    <t>INGENIERÍA EN MECÁNICA NAVAL (Créditos)</t>
  </si>
  <si>
    <t>INGENIERIA INDUSTRIAL (Créditos)</t>
  </si>
  <si>
    <t>ARQUITECTURA (Créditos)</t>
  </si>
  <si>
    <t>ELECTRICIDAD 2018</t>
  </si>
  <si>
    <t>INGENIERÍA MARÍTIMA 2018</t>
  </si>
  <si>
    <t>INGENIERÍA INDUSTRIAL 2018</t>
  </si>
  <si>
    <t>INGENIERÍA CIVIL 2018</t>
  </si>
  <si>
    <t>BIOLOGIA PESQUERA (Créditos)</t>
  </si>
  <si>
    <t>BIOQUIMICA EN ACTIVIDADES PESQUERAS (Créditos)</t>
  </si>
  <si>
    <t>BIOLOGÍA 2017</t>
  </si>
  <si>
    <t>INGENIERÍA EN SISTEMAS (Créditos)</t>
  </si>
  <si>
    <t>TECNOLOGÍAS DE LA INFORMACIÓN 2018</t>
  </si>
  <si>
    <t>ODONTOLOGIA (Créditos)</t>
  </si>
  <si>
    <t>ODONTOLOGIA (Créditos 2016)</t>
  </si>
  <si>
    <t>RADIOLOGIA E IMAGENOLOGIA (Créditos)</t>
  </si>
  <si>
    <t>TERAPIA OCUPACIONAL (Créditos)</t>
  </si>
  <si>
    <t>TERAPIA DEL LENGUAJE (Créditos)</t>
  </si>
  <si>
    <t>MEDICINA 2018</t>
  </si>
  <si>
    <t>ODONTOLOGÍA 2018</t>
  </si>
  <si>
    <t>ENFERMERÍA 2018</t>
  </si>
  <si>
    <t>TERAPIA OCUPACIONAL 2018</t>
  </si>
  <si>
    <t>ADMINISTRACIÓN DE EMPRESAS HOTELERAS (Créditos)</t>
  </si>
  <si>
    <t>ADMINISTRACIÓN DE EMPRESAS TURÍSTICAS (Créditos)</t>
  </si>
  <si>
    <t>HOSPITALIDAD Y HOTELERIA 2018</t>
  </si>
  <si>
    <t>TURISMO 2018</t>
  </si>
  <si>
    <t>EXTENSIÓN EL CARMEN</t>
  </si>
  <si>
    <t>EXTENSIÓN BAHIA DE CARÁQUEZ</t>
  </si>
  <si>
    <t>EXTENSIÓN CHONE</t>
  </si>
  <si>
    <t>CAMPUS PEDERNALES</t>
  </si>
  <si>
    <t>FACULTAD CIENCIAS DE LA EDUCACIÓN</t>
  </si>
  <si>
    <t>FACULTAD DE ODONTOLOGÍA</t>
  </si>
  <si>
    <t>FACULTAD DE DERECHO</t>
  </si>
  <si>
    <t>FACULTAD GESTIÓN, DESARROLLO Y SECRETARIADO EJECUTIVO</t>
  </si>
  <si>
    <t>PROYECTOS DE INVESTIGACIÓN</t>
  </si>
  <si>
    <t>FACULTAD DE ARQUITECTURA</t>
  </si>
  <si>
    <t>FACULTAD DE INGENIERÍA</t>
  </si>
  <si>
    <t>FACULTAD DE INGENIERÍA INDUSTRIAL</t>
  </si>
  <si>
    <t>PROYECTO</t>
  </si>
  <si>
    <t>Líder</t>
  </si>
  <si>
    <t>Co-líder</t>
  </si>
  <si>
    <t>Miembros</t>
  </si>
  <si>
    <t>FACULTAD DE CIENCIAS AGROPECUARIAS</t>
  </si>
  <si>
    <t>FACULTAD DE CIENCIAS DEL MAR</t>
  </si>
  <si>
    <t>FACULTAD DE PSICOLOGÍA</t>
  </si>
  <si>
    <t>FACULTAD DE CIENCIAS ADMINISTRATIVAS</t>
  </si>
  <si>
    <t>FACULTAD DE CONTABILIDAD Y AUDITORÍA</t>
  </si>
  <si>
    <t>FACULTAD DE COMUNICACIÓN</t>
  </si>
  <si>
    <t>FACULTAD E ENFERMERÍA</t>
  </si>
  <si>
    <t>FACULTAD DE CIENCIAS MÉDICAS</t>
  </si>
  <si>
    <t>FACULTAD DE HOTELERÍA Y TURISMO</t>
  </si>
  <si>
    <t>CENTRO DE IDIOMAS</t>
  </si>
  <si>
    <t>UNIDAD DE SEMINARIOS CURRICULARES</t>
  </si>
  <si>
    <t>RESUMEN</t>
  </si>
  <si>
    <r>
      <rPr>
        <b/>
        <sz val="11"/>
        <color theme="1"/>
        <rFont val="Calibri"/>
        <family val="2"/>
        <scheme val="minor"/>
      </rPr>
      <t>REVISIÓN:</t>
    </r>
    <r>
      <rPr>
        <sz val="11"/>
        <color theme="1"/>
        <rFont val="Calibri"/>
        <family val="2"/>
        <scheme val="minor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</si>
</sst>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[$-F800]dddd\,\ mmmm\ dd\,\ yyyy"/>
    <numFmt numFmtId="167" formatCode="[$-F400]h:mm:ss\ AM/PM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theme="1"/>
      <name val="Webdings"/>
      <family val="1"/>
      <charset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right" inden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 applyAlignment="1">
      <alignment horizontal="right" vertical="center" indent="1"/>
    </xf>
    <xf numFmtId="0" fontId="0" fillId="0" borderId="7" xfId="0" applyBorder="1" applyAlignment="1">
      <alignment horizontal="right" indent="1"/>
    </xf>
    <xf numFmtId="0" fontId="1" fillId="0" borderId="7" xfId="0" applyFont="1" applyBorder="1" applyAlignment="1">
      <alignment horizontal="right" inden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1"/>
    </xf>
    <xf numFmtId="0" fontId="1" fillId="0" borderId="7" xfId="0" applyFont="1" applyBorder="1" applyAlignment="1">
      <alignment horizontal="center" vertical="center"/>
    </xf>
    <xf numFmtId="0" fontId="0" fillId="7" borderId="0" xfId="0" applyFill="1"/>
    <xf numFmtId="0" fontId="14" fillId="0" borderId="0" xfId="0" applyFont="1"/>
    <xf numFmtId="0" fontId="0" fillId="0" borderId="1" xfId="0" applyBorder="1" applyAlignment="1" applyProtection="1">
      <alignment horizontal="right" vertical="center" indent="1"/>
      <protection locked="0"/>
    </xf>
    <xf numFmtId="0" fontId="0" fillId="0" borderId="1" xfId="0" applyBorder="1" applyAlignment="1" applyProtection="1">
      <alignment horizontal="right" inden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wrapText="1" indent="1"/>
      <protection locked="0"/>
    </xf>
    <xf numFmtId="0" fontId="11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 indent="1"/>
    </xf>
    <xf numFmtId="0" fontId="1" fillId="0" borderId="9" xfId="0" applyFont="1" applyBorder="1" applyAlignment="1" applyProtection="1">
      <alignment horizontal="center" vertical="top" wrapText="1"/>
      <protection locked="0"/>
    </xf>
    <xf numFmtId="9" fontId="0" fillId="0" borderId="1" xfId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9" fontId="0" fillId="0" borderId="1" xfId="1" applyFont="1" applyBorder="1" applyAlignment="1">
      <alignment vertical="top" wrapText="1"/>
    </xf>
    <xf numFmtId="0" fontId="0" fillId="0" borderId="1" xfId="0" applyBorder="1" applyAlignment="1" applyProtection="1">
      <alignment horizontal="left" indent="1"/>
      <protection locked="0"/>
    </xf>
    <xf numFmtId="0" fontId="1" fillId="0" borderId="0" xfId="0" applyFont="1" applyAlignment="1">
      <alignment horizontal="right" indent="1"/>
    </xf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1" xfId="0" applyBorder="1" applyAlignment="1" applyProtection="1">
      <alignment horizontal="left" wrapText="1" indent="1"/>
      <protection locked="0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 wrapText="1" indent="1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righ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wrapText="1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13" fillId="0" borderId="1" xfId="0" applyFont="1" applyBorder="1" applyAlignment="1" applyProtection="1">
      <alignment horizontal="left" vertical="center" indent="1"/>
      <protection locked="0"/>
    </xf>
    <xf numFmtId="165" fontId="0" fillId="0" borderId="1" xfId="2" applyNumberFormat="1" applyFont="1" applyBorder="1" applyAlignment="1">
      <alignment horizontal="right" vertical="center" indent="1"/>
    </xf>
    <xf numFmtId="9" fontId="0" fillId="0" borderId="1" xfId="1" applyFont="1" applyBorder="1" applyAlignment="1">
      <alignment horizontal="right" vertical="center" wrapText="1" inden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9" fontId="0" fillId="0" borderId="1" xfId="1" applyFont="1" applyBorder="1" applyAlignment="1">
      <alignment horizontal="right" vertical="top" wrapText="1" indent="1"/>
    </xf>
    <xf numFmtId="9" fontId="0" fillId="0" borderId="1" xfId="0" applyNumberFormat="1" applyBorder="1" applyAlignment="1">
      <alignment horizontal="right" vertical="top" wrapText="1" indent="1"/>
    </xf>
    <xf numFmtId="0" fontId="8" fillId="8" borderId="1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165" fontId="0" fillId="0" borderId="2" xfId="2" applyNumberFormat="1" applyFont="1" applyBorder="1" applyAlignment="1">
      <alignment horizontal="right" vertical="center" indent="1"/>
    </xf>
    <xf numFmtId="9" fontId="0" fillId="0" borderId="2" xfId="1" applyFont="1" applyBorder="1" applyAlignment="1">
      <alignment horizontal="right" vertical="center" wrapText="1" indent="1"/>
    </xf>
    <xf numFmtId="165" fontId="0" fillId="0" borderId="4" xfId="2" applyNumberFormat="1" applyFont="1" applyBorder="1" applyAlignment="1">
      <alignment horizontal="right" vertical="center" indent="1"/>
    </xf>
    <xf numFmtId="9" fontId="0" fillId="0" borderId="4" xfId="1" applyFont="1" applyBorder="1" applyAlignment="1">
      <alignment horizontal="right" vertical="center" wrapText="1" indent="1"/>
    </xf>
    <xf numFmtId="9" fontId="0" fillId="0" borderId="5" xfId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left" vertical="center" wrapText="1" indent="2"/>
    </xf>
    <xf numFmtId="165" fontId="0" fillId="0" borderId="0" xfId="2" applyNumberFormat="1" applyFont="1" applyBorder="1" applyAlignment="1">
      <alignment horizontal="right" vertical="center" indent="1"/>
    </xf>
    <xf numFmtId="9" fontId="0" fillId="0" borderId="0" xfId="1" applyFont="1" applyBorder="1" applyAlignment="1">
      <alignment horizontal="right" vertical="top" wrapText="1" indent="1"/>
    </xf>
    <xf numFmtId="9" fontId="0" fillId="0" borderId="0" xfId="1" applyFon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0" fillId="0" borderId="0" xfId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right" indent="1"/>
    </xf>
    <xf numFmtId="0" fontId="0" fillId="0" borderId="0" xfId="0" applyBorder="1" applyAlignment="1" applyProtection="1">
      <alignment wrapText="1"/>
      <protection locked="0"/>
    </xf>
    <xf numFmtId="167" fontId="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9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left" vertical="center" indent="1"/>
    </xf>
    <xf numFmtId="0" fontId="1" fillId="4" borderId="1" xfId="0" applyFont="1" applyFill="1" applyBorder="1" applyAlignment="1">
      <alignment horizontal="right" inden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left" vertical="center" indent="1"/>
    </xf>
    <xf numFmtId="0" fontId="0" fillId="0" borderId="1" xfId="0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12" fillId="0" borderId="13" xfId="0" applyFont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2" fillId="0" borderId="18" xfId="0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12" fillId="0" borderId="8" xfId="0" applyFont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0" fillId="0" borderId="1" xfId="0" applyBorder="1" applyAlignment="1">
      <alignment horizontal="left" vertical="center" wrapText="1" indent="2"/>
    </xf>
    <xf numFmtId="0" fontId="1" fillId="4" borderId="1" xfId="0" applyFont="1" applyFill="1" applyBorder="1" applyAlignment="1">
      <alignment horizontal="center"/>
    </xf>
    <xf numFmtId="0" fontId="0" fillId="0" borderId="9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9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right" indent="1"/>
    </xf>
    <xf numFmtId="0" fontId="1" fillId="4" borderId="1" xfId="0" applyFont="1" applyFill="1" applyBorder="1" applyAlignment="1">
      <alignment horizontal="right" indent="1"/>
    </xf>
    <xf numFmtId="0" fontId="1" fillId="0" borderId="6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3"/>
    </xf>
    <xf numFmtId="0" fontId="0" fillId="0" borderId="9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1" fillId="1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center"/>
    </xf>
    <xf numFmtId="0" fontId="0" fillId="0" borderId="9" xfId="2" applyNumberFormat="1" applyFont="1" applyBorder="1" applyAlignment="1">
      <alignment horizontal="right" vertical="center" indent="1"/>
    </xf>
    <xf numFmtId="0" fontId="0" fillId="0" borderId="5" xfId="2" applyNumberFormat="1" applyFont="1" applyBorder="1" applyAlignment="1">
      <alignment horizontal="right" vertical="center" inden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9" fontId="0" fillId="0" borderId="2" xfId="1" applyFont="1" applyBorder="1" applyAlignment="1" applyProtection="1">
      <alignment horizontal="center" vertical="top" wrapText="1"/>
      <protection locked="0"/>
    </xf>
    <xf numFmtId="9" fontId="0" fillId="0" borderId="4" xfId="1" applyFont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0" fillId="0" borderId="9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9" fillId="0" borderId="2" xfId="1" applyFont="1" applyBorder="1" applyAlignment="1">
      <alignment horizontal="center" vertical="center"/>
    </xf>
    <xf numFmtId="9" fontId="9" fillId="0" borderId="3" xfId="1" applyFont="1" applyBorder="1" applyAlignment="1">
      <alignment horizontal="center" vertical="center"/>
    </xf>
    <xf numFmtId="9" fontId="9" fillId="0" borderId="4" xfId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165" fontId="9" fillId="0" borderId="2" xfId="2" applyNumberFormat="1" applyFont="1" applyBorder="1" applyAlignment="1" applyProtection="1">
      <alignment horizontal="center" vertical="center"/>
      <protection locked="0"/>
    </xf>
    <xf numFmtId="165" fontId="9" fillId="0" borderId="3" xfId="2" applyNumberFormat="1" applyFont="1" applyBorder="1" applyAlignment="1" applyProtection="1">
      <alignment horizontal="center" vertical="center"/>
      <protection locked="0"/>
    </xf>
    <xf numFmtId="165" fontId="9" fillId="0" borderId="4" xfId="2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C"/>
              <a:t>PROFESORADO POR 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3B9-48B2-B096-19720E0AD8A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B9-48B2-B096-19720E0AD8A0}"/>
              </c:ext>
            </c:extLst>
          </c:dPt>
          <c:cat>
            <c:strRef>
              <c:f>Resumen!$A$31:$A$32</c:f>
              <c:strCache>
                <c:ptCount val="2"/>
                <c:pt idx="0">
                  <c:v>Personal Académico Femenino</c:v>
                </c:pt>
                <c:pt idx="1">
                  <c:v>Personal Académico Masculino</c:v>
                </c:pt>
              </c:strCache>
            </c:strRef>
          </c:cat>
          <c:val>
            <c:numRef>
              <c:f>Resumen!$D$31:$D$32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2-4C3A-8771-4FD36B37A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C"/>
              <a:t>PROFESORADO POR DEDICACIÓN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18-48EE-9812-3003633533D9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18-48EE-9812-3003633533D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D18-48EE-9812-3003633533D9}"/>
              </c:ext>
            </c:extLst>
          </c:dPt>
          <c:cat>
            <c:strRef>
              <c:f>Resumen!$A$40:$A$42</c:f>
              <c:strCache>
                <c:ptCount val="3"/>
                <c:pt idx="0">
                  <c:v>Profesores TC</c:v>
                </c:pt>
                <c:pt idx="1">
                  <c:v>Profesores MT</c:v>
                </c:pt>
                <c:pt idx="2">
                  <c:v>Profesores TP</c:v>
                </c:pt>
              </c:strCache>
            </c:strRef>
          </c:cat>
          <c:val>
            <c:numRef>
              <c:f>Resumen!$D$40:$D$42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8-41C3-96D9-DDA74C8A5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C"/>
              <a:t>PROFESORADO POR RELACIÓN DE DEPENDENCIA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113-4458-80B2-BB35B78833A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113-4458-80B2-BB35B78833A6}"/>
              </c:ext>
            </c:extLst>
          </c:dPt>
          <c:cat>
            <c:strRef>
              <c:f>Resumen!$A$45:$A$46</c:f>
              <c:strCache>
                <c:ptCount val="2"/>
                <c:pt idx="0">
                  <c:v>Profesores titulares</c:v>
                </c:pt>
                <c:pt idx="1">
                  <c:v>Profesores no titulares</c:v>
                </c:pt>
              </c:strCache>
            </c:strRef>
          </c:cat>
          <c:val>
            <c:numRef>
              <c:f>Resumen!$D$45:$D$46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7-46F5-A38C-4692BE668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C"/>
              <a:t>FORMACIÓN DE POSTGRADO DEL PROFESORADO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5B3-44E4-9ABA-5BAD014B028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5B3-44E4-9ABA-5BAD014B0287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5B3-44E4-9ABA-5BAD014B028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5B3-44E4-9ABA-5BAD014B0287}"/>
              </c:ext>
            </c:extLst>
          </c:dPt>
          <c:cat>
            <c:strRef>
              <c:f>Resumen!$A$50:$A$53</c:f>
              <c:strCache>
                <c:ptCount val="4"/>
                <c:pt idx="0">
                  <c:v>Profesor con título de Doctor (Equivalente a PhD)</c:v>
                </c:pt>
                <c:pt idx="1">
                  <c:v>Profesor con título de Maestría</c:v>
                </c:pt>
                <c:pt idx="2">
                  <c:v>Profesor con título de Especialidad Médica</c:v>
                </c:pt>
                <c:pt idx="3">
                  <c:v>Profesor con título de tercer nivel</c:v>
                </c:pt>
              </c:strCache>
            </c:strRef>
          </c:cat>
          <c:val>
            <c:numRef>
              <c:f>Resumen!$D$50:$D$53</c:f>
              <c:numCache>
                <c:formatCode>_-* #,##0_-;\-* #,##0_-;_-*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F-4C62-919A-392985FC1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C"/>
              <a:t>GRADO DE AFINIDAD</a:t>
            </a:r>
            <a:r>
              <a:rPr lang="es-EC" baseline="0"/>
              <a:t> EN LA DISTRIBUCIÓN DE ASIGNATURAS</a:t>
            </a:r>
            <a:endParaRPr lang="es-EC"/>
          </a:p>
        </c:rich>
      </c:tx>
      <c:layout>
        <c:manualLayout>
          <c:xMode val="edge"/>
          <c:yMode val="edge"/>
          <c:x val="8.2012738853503173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89-4953-8EB6-F87B2B186B5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89-4953-8EB6-F87B2B186B5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89-4953-8EB6-F87B2B186B5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089-4953-8EB6-F87B2B186B5E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089-4953-8EB6-F87B2B186B5E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089-4953-8EB6-F87B2B186B5E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089-4953-8EB6-F87B2B186B5E}"/>
              </c:ext>
            </c:extLst>
          </c:dPt>
          <c:cat>
            <c:strRef>
              <c:f>Resumen!$A$68:$A$74</c:f>
              <c:strCache>
                <c:ptCount val="7"/>
                <c:pt idx="0">
                  <c:v>01 - Título de doctorado afín al área de conocimiento </c:v>
                </c:pt>
                <c:pt idx="1">
                  <c:v>02 - Título de maestría/especialidad médica afín al área de conocimiento </c:v>
                </c:pt>
                <c:pt idx="2">
                  <c:v>03 - Título de doctorado no afín al área de conocimiento</c:v>
                </c:pt>
                <c:pt idx="3">
                  <c:v>04 - Publicaciones de alto impacto en revistas científicas y obras relevantes en el área de conocimiento.</c:v>
                </c:pt>
                <c:pt idx="4">
                  <c:v>05 - Título de maestría/especialidad médica no afín al área de conocimiento</c:v>
                </c:pt>
                <c:pt idx="5">
                  <c:v>06 - Especialista (no médico) en el área de conocimiento</c:v>
                </c:pt>
                <c:pt idx="6">
                  <c:v>07 - Título de grado</c:v>
                </c:pt>
              </c:strCache>
            </c:strRef>
          </c:cat>
          <c:val>
            <c:numRef>
              <c:f>Resumen!$D$68:$D$74</c:f>
              <c:numCache>
                <c:formatCode>_-* #,##0_-;\-* #,##0_-;_-*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4-4A65-B647-096539921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09273283514729"/>
          <c:y val="0.29142494551625675"/>
          <c:w val="0.27562064296103111"/>
          <c:h val="0.64277224925855614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C"/>
              <a:t>CATEGORÍA</a:t>
            </a:r>
            <a:r>
              <a:rPr lang="es-EC" baseline="0"/>
              <a:t> DE AULAS POR FACULTAD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B77-467B-A763-6391A3792BF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B77-467B-A763-6391A3792BF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B77-467B-A763-6391A3792BF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B77-467B-A763-6391A3792BF8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B77-467B-A763-6391A3792BF8}"/>
              </c:ext>
            </c:extLst>
          </c:dPt>
          <c:cat>
            <c:strRef>
              <c:f>Resumen!$A$139:$A$143</c:f>
              <c:strCache>
                <c:ptCount val="5"/>
                <c:pt idx="0">
                  <c:v>Aula Categoría 1: Mayor de 35 estudiantes</c:v>
                </c:pt>
                <c:pt idx="1">
                  <c:v>Aula Categoría 2: Entre 31 y 35 estudiantes</c:v>
                </c:pt>
                <c:pt idx="2">
                  <c:v>Aula Categoría 3: Entre 26 y 30 estudiantes</c:v>
                </c:pt>
                <c:pt idx="3">
                  <c:v>Aula Categoría 4: Entre 21 y 25 estudiantes</c:v>
                </c:pt>
                <c:pt idx="4">
                  <c:v>Aula Categoría 5: 20 o menos estudiantes</c:v>
                </c:pt>
              </c:strCache>
            </c:strRef>
          </c:cat>
          <c:val>
            <c:numRef>
              <c:f>Resumen!$D$139:$D$143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C-4E73-8CE3-7477209DD615}"/>
            </c:ext>
          </c:extLst>
        </c:ser>
        <c:ser>
          <c:idx val="1"/>
          <c:order val="1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B77-467B-A763-6391A3792BF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B77-467B-A763-6391A3792BF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B77-467B-A763-6391A3792BF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B77-467B-A763-6391A3792BF8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B77-467B-A763-6391A3792BF8}"/>
              </c:ext>
            </c:extLst>
          </c:dPt>
          <c:cat>
            <c:strRef>
              <c:f>Resumen!$A$139:$A$143</c:f>
              <c:strCache>
                <c:ptCount val="5"/>
                <c:pt idx="0">
                  <c:v>Aula Categoría 1: Mayor de 35 estudiantes</c:v>
                </c:pt>
                <c:pt idx="1">
                  <c:v>Aula Categoría 2: Entre 31 y 35 estudiantes</c:v>
                </c:pt>
                <c:pt idx="2">
                  <c:v>Aula Categoría 3: Entre 26 y 30 estudiantes</c:v>
                </c:pt>
                <c:pt idx="3">
                  <c:v>Aula Categoría 4: Entre 21 y 25 estudiantes</c:v>
                </c:pt>
                <c:pt idx="4">
                  <c:v>Aula Categoría 5: 20 o menos estudiantes</c:v>
                </c:pt>
              </c:strCache>
            </c:strRef>
          </c:cat>
          <c:val>
            <c:numRef>
              <c:f>Resumen!$E$139:$E$143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031C-4E73-8CE3-7477209DD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Docentes en formación de Postgrado (Doctorado o Maestría de Investigación)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Resumen!$A$56</c:f>
              <c:strCache>
                <c:ptCount val="1"/>
                <c:pt idx="0">
                  <c:v>Profesor con comisión de servicio (Estudios doctorales y años sabáticos)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val>
            <c:numRef>
              <c:f>Resumen!$D$56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0-4751-9CEC-29B8F32D787B}"/>
            </c:ext>
          </c:extLst>
        </c:ser>
        <c:ser>
          <c:idx val="1"/>
          <c:order val="1"/>
          <c:tx>
            <c:strRef>
              <c:f>Resumen!$A$57</c:f>
              <c:strCache>
                <c:ptCount val="1"/>
                <c:pt idx="0">
                  <c:v>Profesor con horas destinadas a culminación de su tesis doctoral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val>
            <c:numRef>
              <c:f>Resumen!$D$57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0-4751-9CEC-29B8F32D7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9787136"/>
        <c:axId val="659782216"/>
        <c:axId val="0"/>
      </c:bar3DChart>
      <c:catAx>
        <c:axId val="659787136"/>
        <c:scaling>
          <c:orientation val="minMax"/>
        </c:scaling>
        <c:delete val="1"/>
        <c:axPos val="b"/>
        <c:majorTickMark val="none"/>
        <c:minorTickMark val="none"/>
        <c:tickLblPos val="nextTo"/>
        <c:crossAx val="659782216"/>
        <c:crosses val="autoZero"/>
        <c:auto val="1"/>
        <c:lblAlgn val="ctr"/>
        <c:lblOffset val="100"/>
        <c:noMultiLvlLbl val="0"/>
      </c:catAx>
      <c:valAx>
        <c:axId val="65978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597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38100</xdr:rowOff>
    </xdr:from>
    <xdr:to>
      <xdr:col>0</xdr:col>
      <xdr:colOff>948019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11" t="13778" r="8889" b="18222"/>
        <a:stretch/>
      </xdr:blipFill>
      <xdr:spPr>
        <a:xfrm>
          <a:off x="171451" y="38100"/>
          <a:ext cx="776568" cy="62865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22</xdr:row>
      <xdr:rowOff>104775</xdr:rowOff>
    </xdr:from>
    <xdr:to>
      <xdr:col>5</xdr:col>
      <xdr:colOff>1666875</xdr:colOff>
      <xdr:row>22</xdr:row>
      <xdr:rowOff>2114550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" y="4105275"/>
          <a:ext cx="7305675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/>
            <a:t>1. Revisión</a:t>
          </a:r>
          <a:r>
            <a:rPr lang="es-EC" sz="1100" baseline="0"/>
            <a:t> de los datos de planificación y demanda académica.</a:t>
          </a:r>
        </a:p>
        <a:p>
          <a:r>
            <a:rPr lang="es-EC" sz="1100" baseline="0"/>
            <a:t>2. Revisión de la distribución de carga horaria del Personal Académico Titular</a:t>
          </a:r>
        </a:p>
        <a:p>
          <a:r>
            <a:rPr lang="es-EC" sz="1100" baseline="0"/>
            <a:t>2.1. Revisión de los niveles de afinidad, formación de postgrado y dedicación del personal titular.</a:t>
          </a:r>
        </a:p>
        <a:p>
          <a:r>
            <a:rPr lang="es-EC" sz="1100" baseline="0"/>
            <a:t>2.2. Distribución de las horas de clases y actividades de docencia obligatorias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 Distribución de las actividades de docencia electivas.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2.4. Distribución de las horas de investigación, vinculación con la sociedad y de gestión.</a:t>
          </a:r>
          <a:endParaRPr lang="es-EC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100" baseline="0"/>
            <a:t>3. </a:t>
          </a:r>
          <a:r>
            <a:rPr lang="es-EC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 de la distribución de carga horaria del Personal Académico No Titular</a:t>
          </a:r>
        </a:p>
        <a:p>
          <a:r>
            <a:rPr lang="es-EC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3.1. Revisión de los niveles de afinidad, formación de postgrado y dedicación del personal no titular.</a:t>
          </a:r>
          <a:endParaRPr lang="es-EC">
            <a:effectLst/>
          </a:endParaRPr>
        </a:p>
        <a:p>
          <a:r>
            <a:rPr lang="es-EC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3.2. Distribución de las horas de clases y actividades de docencia obligatorias</a:t>
          </a:r>
          <a:endParaRPr lang="es-EC">
            <a:effectLst/>
          </a:endParaRPr>
        </a:p>
        <a:p>
          <a:pPr eaLnBrk="1" fontAlgn="auto" latinLnBrk="0" hangingPunct="1"/>
          <a:r>
            <a:rPr lang="es-EC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3.3. Distribución de las actividades de docencia electivas.</a:t>
          </a:r>
          <a:endParaRPr lang="es-EC">
            <a:effectLst/>
          </a:endParaRPr>
        </a:p>
        <a:p>
          <a:pPr eaLnBrk="1" fontAlgn="auto" latinLnBrk="0" hangingPunct="1"/>
          <a:r>
            <a:rPr lang="es-EC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3.4. Distribución de las horas de investigación, vinculación con la sociedad y de gestión.</a:t>
          </a:r>
          <a:endParaRPr lang="es-EC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>
            <a:effectLst/>
          </a:endParaRPr>
        </a:p>
      </xdr:txBody>
    </xdr:sp>
    <xdr:clientData/>
  </xdr:twoCellAnchor>
  <xdr:twoCellAnchor>
    <xdr:from>
      <xdr:col>9</xdr:col>
      <xdr:colOff>0</xdr:colOff>
      <xdr:row>5</xdr:row>
      <xdr:rowOff>52387</xdr:rowOff>
    </xdr:from>
    <xdr:to>
      <xdr:col>15</xdr:col>
      <xdr:colOff>0</xdr:colOff>
      <xdr:row>21</xdr:row>
      <xdr:rowOff>112712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739775</xdr:colOff>
      <xdr:row>22</xdr:row>
      <xdr:rowOff>157162</xdr:rowOff>
    </xdr:from>
    <xdr:to>
      <xdr:col>14</xdr:col>
      <xdr:colOff>739775</xdr:colOff>
      <xdr:row>27</xdr:row>
      <xdr:rowOff>74612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41275</xdr:colOff>
      <xdr:row>28</xdr:row>
      <xdr:rowOff>68262</xdr:rowOff>
    </xdr:from>
    <xdr:to>
      <xdr:col>15</xdr:col>
      <xdr:colOff>41275</xdr:colOff>
      <xdr:row>42</xdr:row>
      <xdr:rowOff>138112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47087</xdr:colOff>
      <xdr:row>62</xdr:row>
      <xdr:rowOff>32799</xdr:rowOff>
    </xdr:from>
    <xdr:to>
      <xdr:col>15</xdr:col>
      <xdr:colOff>47087</xdr:colOff>
      <xdr:row>84</xdr:row>
      <xdr:rowOff>141287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30942</xdr:colOff>
      <xdr:row>92</xdr:row>
      <xdr:rowOff>144462</xdr:rowOff>
    </xdr:from>
    <xdr:to>
      <xdr:col>15</xdr:col>
      <xdr:colOff>443692</xdr:colOff>
      <xdr:row>101</xdr:row>
      <xdr:rowOff>311742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108488</xdr:colOff>
      <xdr:row>105</xdr:row>
      <xdr:rowOff>171206</xdr:rowOff>
    </xdr:from>
    <xdr:to>
      <xdr:col>15</xdr:col>
      <xdr:colOff>508538</xdr:colOff>
      <xdr:row>121</xdr:row>
      <xdr:rowOff>118012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267023</xdr:colOff>
      <xdr:row>125</xdr:row>
      <xdr:rowOff>14771</xdr:rowOff>
    </xdr:from>
    <xdr:to>
      <xdr:col>15</xdr:col>
      <xdr:colOff>667073</xdr:colOff>
      <xdr:row>134</xdr:row>
      <xdr:rowOff>283167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123825</xdr:colOff>
      <xdr:row>61</xdr:row>
      <xdr:rowOff>47625</xdr:rowOff>
    </xdr:from>
    <xdr:to>
      <xdr:col>0</xdr:col>
      <xdr:colOff>900393</xdr:colOff>
      <xdr:row>64</xdr:row>
      <xdr:rowOff>161925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11" t="13778" r="8889" b="18222"/>
        <a:stretch/>
      </xdr:blipFill>
      <xdr:spPr>
        <a:xfrm>
          <a:off x="123825" y="13249275"/>
          <a:ext cx="776568" cy="628650"/>
        </a:xfrm>
        <a:prstGeom prst="rect">
          <a:avLst/>
        </a:prstGeom>
      </xdr:spPr>
    </xdr:pic>
    <xdr:clientData/>
  </xdr:twoCellAnchor>
  <xdr:oneCellAnchor>
    <xdr:from>
      <xdr:col>0</xdr:col>
      <xdr:colOff>123825</xdr:colOff>
      <xdr:row>123</xdr:row>
      <xdr:rowOff>47625</xdr:rowOff>
    </xdr:from>
    <xdr:ext cx="776568" cy="628650"/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11" t="13778" r="8889" b="18222"/>
        <a:stretch/>
      </xdr:blipFill>
      <xdr:spPr>
        <a:xfrm>
          <a:off x="123825" y="13439775"/>
          <a:ext cx="776568" cy="6286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149600</xdr:colOff>
      <xdr:row>0</xdr:row>
      <xdr:rowOff>0</xdr:rowOff>
    </xdr:from>
    <xdr:to>
      <xdr:col>4</xdr:col>
      <xdr:colOff>921545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33" t="19047" r="64146" b="20635"/>
        <a:stretch/>
      </xdr:blipFill>
      <xdr:spPr bwMode="auto">
        <a:xfrm>
          <a:off x="1502150" y="0"/>
          <a:ext cx="270552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tabSelected="1" zoomScale="87" zoomScaleNormal="87" workbookViewId="0">
      <selection activeCell="H8" sqref="H8"/>
    </sheetView>
  </sheetViews>
  <sheetFormatPr baseColWidth="10" defaultColWidth="11.42578125" defaultRowHeight="15" x14ac:dyDescent="0.25"/>
  <cols>
    <col min="1" max="1" width="17.42578125" customWidth="1"/>
    <col min="2" max="2" width="9.28515625" customWidth="1"/>
    <col min="3" max="3" width="32.42578125" customWidth="1"/>
    <col min="4" max="4" width="12.140625" customWidth="1"/>
    <col min="5" max="5" width="13.7109375" customWidth="1"/>
    <col min="6" max="6" width="25.5703125" customWidth="1"/>
    <col min="7" max="7" width="1.42578125" customWidth="1"/>
  </cols>
  <sheetData>
    <row r="1" spans="1:15" x14ac:dyDescent="0.25">
      <c r="A1" s="115"/>
      <c r="B1" s="124" t="s">
        <v>0</v>
      </c>
      <c r="C1" s="125"/>
      <c r="D1" s="125"/>
      <c r="E1" s="126"/>
      <c r="F1" s="72" t="s">
        <v>1</v>
      </c>
    </row>
    <row r="2" spans="1:15" ht="15.75" customHeight="1" x14ac:dyDescent="0.25">
      <c r="A2" s="116"/>
      <c r="B2" s="127" t="s">
        <v>2</v>
      </c>
      <c r="C2" s="128"/>
      <c r="D2" s="128"/>
      <c r="E2" s="129"/>
      <c r="F2" s="73" t="s">
        <v>413</v>
      </c>
    </row>
    <row r="3" spans="1:15" ht="11.25" customHeight="1" x14ac:dyDescent="0.25">
      <c r="A3" s="116"/>
      <c r="B3" s="130" t="s">
        <v>4</v>
      </c>
      <c r="C3" s="131"/>
      <c r="D3" s="131"/>
      <c r="E3" s="132"/>
      <c r="F3" s="122" t="s">
        <v>5</v>
      </c>
    </row>
    <row r="4" spans="1:15" x14ac:dyDescent="0.25">
      <c r="A4" s="117"/>
      <c r="B4" s="133" t="s">
        <v>6</v>
      </c>
      <c r="C4" s="134"/>
      <c r="D4" s="134"/>
      <c r="E4" s="135"/>
      <c r="F4" s="123"/>
      <c r="J4" s="112" t="s">
        <v>7</v>
      </c>
      <c r="K4" s="113"/>
      <c r="L4" s="113"/>
      <c r="M4" s="113"/>
      <c r="N4" s="113"/>
      <c r="O4" s="114"/>
    </row>
    <row r="5" spans="1:15" ht="5.25" customHeight="1" x14ac:dyDescent="0.25"/>
    <row r="6" spans="1:15" x14ac:dyDescent="0.25">
      <c r="A6" s="118" t="str">
        <f>Titulares!A4</f>
        <v>FACULTAD CIENCIAS ECONÓMICAS</v>
      </c>
      <c r="B6" s="118"/>
      <c r="C6" s="118"/>
      <c r="D6" s="118"/>
      <c r="E6" s="118"/>
      <c r="F6" s="118"/>
    </row>
    <row r="7" spans="1:15" ht="4.5" customHeight="1" x14ac:dyDescent="0.25">
      <c r="A7" s="109"/>
      <c r="B7" s="17"/>
      <c r="C7" s="17"/>
      <c r="D7" s="109"/>
      <c r="E7" s="109"/>
      <c r="F7" s="109"/>
    </row>
    <row r="8" spans="1:15" ht="21" customHeight="1" x14ac:dyDescent="0.25">
      <c r="A8" s="18" t="s">
        <v>8</v>
      </c>
      <c r="B8" s="119">
        <f ca="1">NOW()</f>
        <v>44000.458614814816</v>
      </c>
      <c r="C8" s="119"/>
      <c r="D8" s="18" t="s">
        <v>9</v>
      </c>
      <c r="E8" s="120"/>
      <c r="F8" s="120"/>
    </row>
    <row r="9" spans="1:15" ht="2.25" customHeight="1" x14ac:dyDescent="0.25"/>
    <row r="10" spans="1:15" x14ac:dyDescent="0.25">
      <c r="A10" s="121" t="s">
        <v>10</v>
      </c>
      <c r="B10" s="121"/>
      <c r="C10" s="121"/>
      <c r="D10" s="121"/>
      <c r="E10" s="121"/>
      <c r="F10" s="121"/>
    </row>
    <row r="11" spans="1:15" x14ac:dyDescent="0.25">
      <c r="A11" s="136" t="s">
        <v>11</v>
      </c>
      <c r="B11" s="137"/>
      <c r="C11" s="137" t="s">
        <v>12</v>
      </c>
      <c r="D11" s="137"/>
      <c r="E11" s="137" t="s">
        <v>13</v>
      </c>
      <c r="F11" s="138"/>
    </row>
    <row r="12" spans="1:15" x14ac:dyDescent="0.25">
      <c r="A12" s="20" t="s">
        <v>14</v>
      </c>
      <c r="B12" s="19"/>
      <c r="C12" s="140"/>
      <c r="D12" s="140"/>
      <c r="E12" s="142"/>
      <c r="F12" s="143"/>
    </row>
    <row r="13" spans="1:15" x14ac:dyDescent="0.25">
      <c r="A13" s="116"/>
      <c r="B13" s="139"/>
      <c r="C13" s="140"/>
      <c r="D13" s="140"/>
      <c r="E13" s="142"/>
      <c r="F13" s="143"/>
    </row>
    <row r="14" spans="1:15" x14ac:dyDescent="0.25">
      <c r="A14" s="116"/>
      <c r="B14" s="139"/>
      <c r="C14" s="140"/>
      <c r="D14" s="140"/>
      <c r="E14" s="142"/>
      <c r="F14" s="143"/>
    </row>
    <row r="15" spans="1:15" x14ac:dyDescent="0.25">
      <c r="A15" s="116"/>
      <c r="B15" s="139"/>
      <c r="C15" s="140"/>
      <c r="D15" s="140"/>
      <c r="E15" s="142"/>
      <c r="F15" s="143"/>
    </row>
    <row r="16" spans="1:15" x14ac:dyDescent="0.25">
      <c r="A16" s="21" t="s">
        <v>15</v>
      </c>
      <c r="B16" s="22"/>
      <c r="C16" s="141"/>
      <c r="D16" s="141"/>
      <c r="E16" s="144"/>
      <c r="F16" s="145"/>
    </row>
    <row r="17" spans="1:6" x14ac:dyDescent="0.25">
      <c r="A17" s="116"/>
      <c r="B17" s="139"/>
      <c r="C17" s="140"/>
      <c r="D17" s="140"/>
      <c r="E17" s="142"/>
      <c r="F17" s="143"/>
    </row>
    <row r="18" spans="1:6" x14ac:dyDescent="0.25">
      <c r="A18" s="116"/>
      <c r="B18" s="139"/>
      <c r="C18" s="140"/>
      <c r="D18" s="140"/>
      <c r="E18" s="142"/>
      <c r="F18" s="143"/>
    </row>
    <row r="19" spans="1:6" x14ac:dyDescent="0.25">
      <c r="A19" s="116"/>
      <c r="B19" s="139"/>
      <c r="C19" s="140"/>
      <c r="D19" s="140"/>
      <c r="E19" s="142"/>
      <c r="F19" s="143"/>
    </row>
    <row r="20" spans="1:6" x14ac:dyDescent="0.25">
      <c r="A20" s="117"/>
      <c r="B20" s="149"/>
      <c r="C20" s="146"/>
      <c r="D20" s="146"/>
      <c r="E20" s="147"/>
      <c r="F20" s="148"/>
    </row>
    <row r="21" spans="1:6" ht="3" customHeight="1" x14ac:dyDescent="0.25">
      <c r="C21" s="139"/>
      <c r="D21" s="139"/>
      <c r="E21" s="139"/>
      <c r="F21" s="139"/>
    </row>
    <row r="22" spans="1:6" ht="15.75" customHeight="1" x14ac:dyDescent="0.25">
      <c r="A22" s="121" t="s">
        <v>16</v>
      </c>
      <c r="B22" s="121"/>
      <c r="C22" s="121"/>
      <c r="D22" s="121"/>
      <c r="E22" s="121"/>
      <c r="F22" s="121"/>
    </row>
    <row r="23" spans="1:6" ht="173.25" customHeight="1" x14ac:dyDescent="0.25">
      <c r="A23" s="23"/>
      <c r="B23" s="24"/>
      <c r="C23" s="24"/>
      <c r="D23" s="24"/>
      <c r="E23" s="24"/>
      <c r="F23" s="25"/>
    </row>
    <row r="24" spans="1:6" ht="3.75" customHeight="1" x14ac:dyDescent="0.25"/>
    <row r="25" spans="1:6" x14ac:dyDescent="0.25">
      <c r="A25" s="121" t="s">
        <v>17</v>
      </c>
      <c r="B25" s="121"/>
      <c r="C25" s="121"/>
      <c r="D25" s="121"/>
      <c r="E25" s="121"/>
      <c r="F25" s="121"/>
    </row>
    <row r="26" spans="1:6" x14ac:dyDescent="0.25">
      <c r="A26" s="153" t="s">
        <v>18</v>
      </c>
      <c r="B26" s="153"/>
      <c r="C26" s="153"/>
      <c r="D26" s="99" t="s">
        <v>19</v>
      </c>
      <c r="E26" s="153" t="s">
        <v>20</v>
      </c>
      <c r="F26" s="153"/>
    </row>
    <row r="27" spans="1:6" x14ac:dyDescent="0.25">
      <c r="A27" s="150" t="s">
        <v>21</v>
      </c>
      <c r="B27" s="150"/>
      <c r="C27" s="150"/>
      <c r="D27" s="62">
        <f>+'Datos iniciales'!O12</f>
        <v>0</v>
      </c>
      <c r="E27" s="151" t="s">
        <v>20</v>
      </c>
      <c r="F27" s="151"/>
    </row>
    <row r="28" spans="1:6" x14ac:dyDescent="0.25">
      <c r="A28" s="150" t="s">
        <v>22</v>
      </c>
      <c r="B28" s="150"/>
      <c r="C28" s="150"/>
      <c r="D28" s="62">
        <f>+'Datos iniciales'!N12</f>
        <v>0</v>
      </c>
      <c r="E28" s="151" t="s">
        <v>20</v>
      </c>
      <c r="F28" s="151"/>
    </row>
    <row r="29" spans="1:6" x14ac:dyDescent="0.25">
      <c r="A29" s="150" t="s">
        <v>23</v>
      </c>
      <c r="B29" s="150"/>
      <c r="C29" s="150"/>
      <c r="D29" s="62">
        <f>+'Datos iniciales'!M12</f>
        <v>0</v>
      </c>
      <c r="E29" s="151" t="s">
        <v>20</v>
      </c>
      <c r="F29" s="151"/>
    </row>
    <row r="30" spans="1:6" x14ac:dyDescent="0.25">
      <c r="A30" s="156" t="s">
        <v>24</v>
      </c>
      <c r="B30" s="157"/>
      <c r="C30" s="158"/>
      <c r="D30" s="2" t="s">
        <v>25</v>
      </c>
      <c r="E30" s="43" t="s">
        <v>26</v>
      </c>
      <c r="F30" s="43" t="s">
        <v>27</v>
      </c>
    </row>
    <row r="31" spans="1:6" x14ac:dyDescent="0.25">
      <c r="A31" s="91" t="s">
        <v>28</v>
      </c>
      <c r="B31" s="67"/>
      <c r="C31" s="68"/>
      <c r="D31" s="62">
        <f>SUM((COUNTIF(Titulares!D8:D507,"F"))+((COUNTIF('No titulares'!D8:D357,"F"))))</f>
        <v>0</v>
      </c>
      <c r="E31" s="69" t="e">
        <f>D31/D33</f>
        <v>#DIV/0!</v>
      </c>
      <c r="F31" s="42"/>
    </row>
    <row r="32" spans="1:6" x14ac:dyDescent="0.25">
      <c r="A32" s="91" t="s">
        <v>29</v>
      </c>
      <c r="B32" s="67"/>
      <c r="C32" s="68"/>
      <c r="D32" s="62">
        <f>SUM((COUNTIF(Titulares!D8:D507,"M"))+((COUNTIF('No titulares'!D8:D357,"M"))))</f>
        <v>0</v>
      </c>
      <c r="E32" s="69" t="e">
        <f>D32/D33</f>
        <v>#DIV/0!</v>
      </c>
      <c r="F32" s="42"/>
    </row>
    <row r="33" spans="1:6" x14ac:dyDescent="0.25">
      <c r="A33" s="91" t="s">
        <v>30</v>
      </c>
      <c r="B33" s="67"/>
      <c r="C33" s="68"/>
      <c r="D33" s="62">
        <f>SUM(D31:D32)</f>
        <v>0</v>
      </c>
      <c r="E33" s="70" t="e">
        <f>SUM(E31:E32)</f>
        <v>#DIV/0!</v>
      </c>
      <c r="F33" s="44"/>
    </row>
    <row r="34" spans="1:6" x14ac:dyDescent="0.25">
      <c r="A34" s="156" t="s">
        <v>31</v>
      </c>
      <c r="B34" s="157"/>
      <c r="C34" s="158"/>
      <c r="D34" s="2" t="s">
        <v>25</v>
      </c>
      <c r="E34" s="43" t="s">
        <v>26</v>
      </c>
      <c r="F34" s="43" t="s">
        <v>27</v>
      </c>
    </row>
    <row r="35" spans="1:6" x14ac:dyDescent="0.25">
      <c r="A35" s="94" t="s">
        <v>32</v>
      </c>
      <c r="B35" s="64"/>
      <c r="C35" s="64"/>
      <c r="D35" s="62">
        <f>+D40+D41+D42</f>
        <v>0</v>
      </c>
      <c r="E35" s="69" t="e">
        <f>(D35/D33)</f>
        <v>#DIV/0!</v>
      </c>
      <c r="F35" s="42"/>
    </row>
    <row r="36" spans="1:6" x14ac:dyDescent="0.25">
      <c r="A36" s="94" t="s">
        <v>33</v>
      </c>
      <c r="B36" s="64"/>
      <c r="C36" s="64"/>
      <c r="D36" s="62">
        <f>+E101+E134</f>
        <v>0</v>
      </c>
      <c r="E36" s="69" t="e">
        <f>(D36/D33)</f>
        <v>#DIV/0!</v>
      </c>
      <c r="F36" s="42"/>
    </row>
    <row r="37" spans="1:6" x14ac:dyDescent="0.25">
      <c r="A37" s="94" t="s">
        <v>34</v>
      </c>
      <c r="B37" s="64"/>
      <c r="C37" s="64"/>
      <c r="D37" s="62">
        <f>+E99+E132</f>
        <v>0</v>
      </c>
      <c r="E37" s="69" t="e">
        <f>(D37/D33)</f>
        <v>#DIV/0!</v>
      </c>
      <c r="F37" s="42"/>
    </row>
    <row r="38" spans="1:6" x14ac:dyDescent="0.25">
      <c r="A38" s="94" t="s">
        <v>35</v>
      </c>
      <c r="B38" s="64"/>
      <c r="C38" s="64"/>
      <c r="D38" s="62">
        <f>+E100+E133</f>
        <v>0</v>
      </c>
      <c r="E38" s="69" t="e">
        <f>(D38/D33)</f>
        <v>#DIV/0!</v>
      </c>
      <c r="F38" s="44"/>
    </row>
    <row r="39" spans="1:6" x14ac:dyDescent="0.25">
      <c r="A39" s="156" t="s">
        <v>36</v>
      </c>
      <c r="B39" s="157"/>
      <c r="C39" s="158"/>
      <c r="D39" s="2" t="s">
        <v>25</v>
      </c>
      <c r="E39" s="43" t="s">
        <v>26</v>
      </c>
      <c r="F39" s="43" t="s">
        <v>27</v>
      </c>
    </row>
    <row r="40" spans="1:6" x14ac:dyDescent="0.25">
      <c r="A40" s="91" t="s">
        <v>37</v>
      </c>
      <c r="B40" s="65"/>
      <c r="C40" s="66"/>
      <c r="D40" s="62">
        <f>+D84+D106</f>
        <v>0</v>
      </c>
      <c r="E40" s="69" t="e">
        <f>(D40/D$33)</f>
        <v>#DIV/0!</v>
      </c>
      <c r="F40" s="42"/>
    </row>
    <row r="41" spans="1:6" x14ac:dyDescent="0.25">
      <c r="A41" s="91" t="s">
        <v>38</v>
      </c>
      <c r="B41" s="65"/>
      <c r="C41" s="66"/>
      <c r="D41" s="62">
        <f>+D85+D107</f>
        <v>0</v>
      </c>
      <c r="E41" s="69" t="e">
        <f>(D41/D$33)</f>
        <v>#DIV/0!</v>
      </c>
      <c r="F41" s="42"/>
    </row>
    <row r="42" spans="1:6" x14ac:dyDescent="0.25">
      <c r="A42" s="91" t="s">
        <v>39</v>
      </c>
      <c r="B42" s="65"/>
      <c r="C42" s="66"/>
      <c r="D42" s="62">
        <f>+D86+D108</f>
        <v>0</v>
      </c>
      <c r="E42" s="69" t="e">
        <f>(D42/D$33)</f>
        <v>#DIV/0!</v>
      </c>
      <c r="F42" s="42"/>
    </row>
    <row r="43" spans="1:6" x14ac:dyDescent="0.25">
      <c r="A43" s="159" t="s">
        <v>40</v>
      </c>
      <c r="B43" s="160"/>
      <c r="C43" s="161"/>
      <c r="D43" s="62">
        <f>SUM(D40:D42)</f>
        <v>0</v>
      </c>
      <c r="E43" s="69" t="e">
        <f>(D43/D$33)</f>
        <v>#DIV/0!</v>
      </c>
      <c r="F43" s="42"/>
    </row>
    <row r="44" spans="1:6" x14ac:dyDescent="0.25">
      <c r="A44" s="156" t="s">
        <v>41</v>
      </c>
      <c r="B44" s="157"/>
      <c r="C44" s="158"/>
      <c r="D44" s="2" t="s">
        <v>25</v>
      </c>
      <c r="E44" s="43" t="s">
        <v>26</v>
      </c>
      <c r="F44" s="43" t="s">
        <v>27</v>
      </c>
    </row>
    <row r="45" spans="1:6" x14ac:dyDescent="0.25">
      <c r="A45" s="91" t="s">
        <v>42</v>
      </c>
      <c r="B45" s="65"/>
      <c r="C45" s="66"/>
      <c r="D45" s="62">
        <f>+D87+E87</f>
        <v>0</v>
      </c>
      <c r="E45" s="69" t="e">
        <f>(D45/D$33)</f>
        <v>#DIV/0!</v>
      </c>
      <c r="F45" s="42"/>
    </row>
    <row r="46" spans="1:6" x14ac:dyDescent="0.25">
      <c r="A46" s="91" t="s">
        <v>43</v>
      </c>
      <c r="B46" s="65"/>
      <c r="C46" s="66"/>
      <c r="D46" s="62">
        <f>+D109</f>
        <v>0</v>
      </c>
      <c r="E46" s="69" t="e">
        <f>(D46/D$33)</f>
        <v>#DIV/0!</v>
      </c>
      <c r="F46" s="42"/>
    </row>
    <row r="47" spans="1:6" x14ac:dyDescent="0.25">
      <c r="A47" s="150" t="s">
        <v>44</v>
      </c>
      <c r="B47" s="150"/>
      <c r="C47" s="150"/>
      <c r="D47" s="62">
        <f>+D45+D46</f>
        <v>0</v>
      </c>
      <c r="E47" s="70" t="e">
        <f>(D47/D$33)</f>
        <v>#DIV/0!</v>
      </c>
      <c r="F47" s="42"/>
    </row>
    <row r="48" spans="1:6" x14ac:dyDescent="0.25">
      <c r="A48" s="150" t="s">
        <v>45</v>
      </c>
      <c r="B48" s="150"/>
      <c r="C48" s="150"/>
      <c r="D48" s="182" t="e">
        <f>+D77/D40</f>
        <v>#DIV/0!</v>
      </c>
      <c r="E48" s="183"/>
      <c r="F48" s="42"/>
    </row>
    <row r="49" spans="1:6" x14ac:dyDescent="0.25">
      <c r="A49" s="156" t="s">
        <v>46</v>
      </c>
      <c r="B49" s="157"/>
      <c r="C49" s="158"/>
      <c r="D49" s="2" t="s">
        <v>25</v>
      </c>
      <c r="E49" s="43" t="s">
        <v>26</v>
      </c>
      <c r="F49" s="43" t="s">
        <v>27</v>
      </c>
    </row>
    <row r="50" spans="1:6" x14ac:dyDescent="0.25">
      <c r="A50" s="91" t="s">
        <v>47</v>
      </c>
      <c r="B50" s="92"/>
      <c r="C50" s="93"/>
      <c r="D50" s="62">
        <f>COUNTIF(Titulares!H8:H507,"DOCTORADO (Equivalente a PhD)")+COUNTIF('No titulares'!H8:H357,"DOCTORADO (Equivalente a PhD)")</f>
        <v>0</v>
      </c>
      <c r="E50" s="69" t="e">
        <f t="shared" ref="E50:E54" si="0">(D50/D$33)</f>
        <v>#DIV/0!</v>
      </c>
      <c r="F50" s="42"/>
    </row>
    <row r="51" spans="1:6" x14ac:dyDescent="0.25">
      <c r="A51" s="91" t="s">
        <v>48</v>
      </c>
      <c r="B51" s="92"/>
      <c r="C51" s="93"/>
      <c r="D51" s="62">
        <f>COUNTIF(Titulares!H8:H507,"MAESTRÍA")+COUNTIF('No titulares'!H8:H357,"MAESTRÍA")</f>
        <v>0</v>
      </c>
      <c r="E51" s="69" t="e">
        <f t="shared" si="0"/>
        <v>#DIV/0!</v>
      </c>
      <c r="F51" s="42"/>
    </row>
    <row r="52" spans="1:6" x14ac:dyDescent="0.25">
      <c r="A52" s="91" t="s">
        <v>49</v>
      </c>
      <c r="B52" s="92"/>
      <c r="C52" s="93"/>
      <c r="D52" s="62">
        <f>COUNTIF(Titulares!H8:H507,"ESPECIALIDAD MÉDICA")+COUNTIF('No titulares'!H8:H357,"ESPECIALIDAD MÉDICA")</f>
        <v>0</v>
      </c>
      <c r="E52" s="69" t="e">
        <f t="shared" si="0"/>
        <v>#DIV/0!</v>
      </c>
      <c r="F52" s="42"/>
    </row>
    <row r="53" spans="1:6" x14ac:dyDescent="0.25">
      <c r="A53" s="91" t="s">
        <v>50</v>
      </c>
      <c r="B53" s="92"/>
      <c r="C53" s="93"/>
      <c r="D53" s="62">
        <f>D54-(D50+D51+D52)</f>
        <v>0</v>
      </c>
      <c r="E53" s="69" t="e">
        <f t="shared" si="0"/>
        <v>#DIV/0!</v>
      </c>
      <c r="F53" s="42"/>
    </row>
    <row r="54" spans="1:6" x14ac:dyDescent="0.25">
      <c r="A54" s="91" t="s">
        <v>44</v>
      </c>
      <c r="B54" s="92"/>
      <c r="C54" s="93"/>
      <c r="D54" s="62">
        <f>+D47</f>
        <v>0</v>
      </c>
      <c r="E54" s="69" t="e">
        <f t="shared" si="0"/>
        <v>#DIV/0!</v>
      </c>
      <c r="F54" s="42"/>
    </row>
    <row r="55" spans="1:6" x14ac:dyDescent="0.25">
      <c r="A55" s="159" t="s">
        <v>51</v>
      </c>
      <c r="B55" s="160"/>
      <c r="C55" s="161"/>
      <c r="D55" s="62">
        <f>COUNTIF(Titulares!J8:J507,"SI")+COUNTIF('No titulares'!J8:J357,"SI")</f>
        <v>0</v>
      </c>
      <c r="E55" s="69" t="e">
        <f>(D55/D$33)</f>
        <v>#DIV/0!</v>
      </c>
      <c r="F55" s="42"/>
    </row>
    <row r="56" spans="1:6" ht="27" customHeight="1" x14ac:dyDescent="0.25">
      <c r="A56" s="162" t="s">
        <v>52</v>
      </c>
      <c r="B56" s="163"/>
      <c r="C56" s="164"/>
      <c r="D56" s="62">
        <f>COUNTIF(Titulares!AD8:AD507,"Docentes en Años Sabáticos")+COUNTIF(Titulares!AD8:AD507,"Profesores con licencia igual o mayor de 6 meses para estudios de postgrados.*")</f>
        <v>0</v>
      </c>
      <c r="E56" s="69" t="e">
        <f>(D56/D$33)</f>
        <v>#DIV/0!</v>
      </c>
      <c r="F56" s="42"/>
    </row>
    <row r="57" spans="1:6" ht="27" customHeight="1" x14ac:dyDescent="0.25">
      <c r="A57" s="162" t="s">
        <v>53</v>
      </c>
      <c r="B57" s="163"/>
      <c r="C57" s="164"/>
      <c r="D57" s="62">
        <f>COUNTIF(Titulares!AD8:AD507,"Docentes desarrollando tesis de grado doctoral o de maestría de investigación")+COUNTIF('No titulares'!AD8:AD357,"Docentes desarrollando tesis de grado doctoral o de maestría de investigación")</f>
        <v>0</v>
      </c>
      <c r="E57" s="69" t="e">
        <f>(D57/D$33)</f>
        <v>#DIV/0!</v>
      </c>
      <c r="F57" s="42"/>
    </row>
    <row r="58" spans="1:6" ht="27" customHeight="1" x14ac:dyDescent="0.25">
      <c r="A58" s="79"/>
      <c r="B58" s="79"/>
      <c r="C58" s="79"/>
      <c r="D58" s="80"/>
      <c r="E58" s="81"/>
      <c r="F58" s="82"/>
    </row>
    <row r="59" spans="1:6" ht="27" customHeight="1" x14ac:dyDescent="0.25">
      <c r="A59" s="79"/>
      <c r="B59" s="79"/>
      <c r="C59" s="79"/>
      <c r="D59" s="80"/>
      <c r="E59" s="81"/>
      <c r="F59" s="82"/>
    </row>
    <row r="60" spans="1:6" ht="7.5" customHeight="1" x14ac:dyDescent="0.25">
      <c r="A60" s="79"/>
      <c r="B60" s="79"/>
      <c r="C60" s="79"/>
      <c r="D60" s="80"/>
      <c r="E60" s="81"/>
      <c r="F60" s="82"/>
    </row>
    <row r="61" spans="1:6" ht="7.5" customHeight="1" x14ac:dyDescent="0.25">
      <c r="A61" s="79"/>
      <c r="B61" s="79"/>
      <c r="C61" s="79"/>
      <c r="D61" s="80"/>
      <c r="E61" s="81"/>
      <c r="F61" s="82"/>
    </row>
    <row r="62" spans="1:6" ht="13.5" customHeight="1" x14ac:dyDescent="0.25">
      <c r="A62" s="184"/>
      <c r="B62" s="187" t="s">
        <v>0</v>
      </c>
      <c r="C62" s="188"/>
      <c r="D62" s="188"/>
      <c r="E62" s="189"/>
      <c r="F62" s="42" t="s">
        <v>1</v>
      </c>
    </row>
    <row r="63" spans="1:6" ht="13.5" customHeight="1" x14ac:dyDescent="0.25">
      <c r="A63" s="185"/>
      <c r="B63" s="190" t="s">
        <v>2</v>
      </c>
      <c r="C63" s="191"/>
      <c r="D63" s="191"/>
      <c r="E63" s="192"/>
      <c r="F63" s="78" t="s">
        <v>3</v>
      </c>
    </row>
    <row r="64" spans="1:6" ht="13.5" customHeight="1" x14ac:dyDescent="0.25">
      <c r="A64" s="185"/>
      <c r="B64" s="187" t="s">
        <v>4</v>
      </c>
      <c r="C64" s="188"/>
      <c r="D64" s="188"/>
      <c r="E64" s="189"/>
      <c r="F64" s="193" t="s">
        <v>54</v>
      </c>
    </row>
    <row r="65" spans="1:6" ht="13.5" customHeight="1" x14ac:dyDescent="0.25">
      <c r="A65" s="186"/>
      <c r="B65" s="190" t="s">
        <v>6</v>
      </c>
      <c r="C65" s="191"/>
      <c r="D65" s="191"/>
      <c r="E65" s="192"/>
      <c r="F65" s="194"/>
    </row>
    <row r="66" spans="1:6" ht="13.5" customHeight="1" x14ac:dyDescent="0.25">
      <c r="A66" s="83"/>
      <c r="B66" s="84"/>
      <c r="C66" s="84"/>
      <c r="D66" s="84"/>
      <c r="E66" s="84"/>
      <c r="F66" s="85"/>
    </row>
    <row r="67" spans="1:6" x14ac:dyDescent="0.25">
      <c r="A67" s="156" t="s">
        <v>55</v>
      </c>
      <c r="B67" s="157"/>
      <c r="C67" s="158"/>
      <c r="D67" s="2" t="s">
        <v>25</v>
      </c>
      <c r="E67" s="43" t="s">
        <v>26</v>
      </c>
      <c r="F67" s="43" t="s">
        <v>27</v>
      </c>
    </row>
    <row r="68" spans="1:6" ht="15" customHeight="1" x14ac:dyDescent="0.25">
      <c r="A68" s="162" t="s">
        <v>56</v>
      </c>
      <c r="B68" s="163"/>
      <c r="C68" s="164"/>
      <c r="D68" s="62">
        <f>COUNTIF(Titulares!M8:M507,A68)+COUNTIF('No titulares'!M8:M357,A68)</f>
        <v>0</v>
      </c>
      <c r="E68" s="63" t="e">
        <f t="shared" ref="E68:E75" si="1">+(D68/D$75)</f>
        <v>#DIV/0!</v>
      </c>
      <c r="F68" s="42"/>
    </row>
    <row r="69" spans="1:6" ht="30" customHeight="1" x14ac:dyDescent="0.25">
      <c r="A69" s="162" t="s">
        <v>57</v>
      </c>
      <c r="B69" s="163"/>
      <c r="C69" s="164"/>
      <c r="D69" s="62">
        <f>COUNTIF(Titulares!M8:M507,A69)+COUNTIF('No titulares'!M8:M357,A69)</f>
        <v>0</v>
      </c>
      <c r="E69" s="63" t="e">
        <f t="shared" si="1"/>
        <v>#DIV/0!</v>
      </c>
      <c r="F69" s="42"/>
    </row>
    <row r="70" spans="1:6" ht="15" customHeight="1" x14ac:dyDescent="0.25">
      <c r="A70" s="162" t="s">
        <v>58</v>
      </c>
      <c r="B70" s="165"/>
      <c r="C70" s="166"/>
      <c r="D70" s="74">
        <f>COUNTIF(Titulares!M8:M507,A70)+COUNTIF('No titulares'!M8:M357,A70)</f>
        <v>0</v>
      </c>
      <c r="E70" s="75" t="e">
        <f t="shared" si="1"/>
        <v>#DIV/0!</v>
      </c>
      <c r="F70" s="42"/>
    </row>
    <row r="71" spans="1:6" ht="28.5" customHeight="1" x14ac:dyDescent="0.25">
      <c r="A71" s="162" t="s">
        <v>59</v>
      </c>
      <c r="B71" s="195"/>
      <c r="C71" s="196"/>
      <c r="D71" s="76">
        <f>COUNTIF(Titulares!M8:M507,A71)+COUNTIF('No titulares'!M8:M357,A71)</f>
        <v>0</v>
      </c>
      <c r="E71" s="77" t="e">
        <f t="shared" si="1"/>
        <v>#DIV/0!</v>
      </c>
      <c r="F71" s="42"/>
    </row>
    <row r="72" spans="1:6" ht="27.75" customHeight="1" x14ac:dyDescent="0.25">
      <c r="A72" s="162" t="s">
        <v>60</v>
      </c>
      <c r="B72" s="163"/>
      <c r="C72" s="164"/>
      <c r="D72" s="62">
        <f>COUNTIF(Titulares!M8:M507,A72)+COUNTIF('No titulares'!M8:M357,A72)</f>
        <v>0</v>
      </c>
      <c r="E72" s="63" t="e">
        <f t="shared" si="1"/>
        <v>#DIV/0!</v>
      </c>
      <c r="F72" s="42"/>
    </row>
    <row r="73" spans="1:6" ht="15" customHeight="1" x14ac:dyDescent="0.25">
      <c r="A73" s="162" t="s">
        <v>61</v>
      </c>
      <c r="B73" s="163"/>
      <c r="C73" s="164"/>
      <c r="D73" s="62">
        <f>COUNTIF(Titulares!M8:M507,A73)+COUNTIF('No titulares'!M8:M357,A73)</f>
        <v>0</v>
      </c>
      <c r="E73" s="63" t="e">
        <f t="shared" si="1"/>
        <v>#DIV/0!</v>
      </c>
      <c r="F73" s="42"/>
    </row>
    <row r="74" spans="1:6" x14ac:dyDescent="0.25">
      <c r="A74" s="159" t="s">
        <v>62</v>
      </c>
      <c r="B74" s="160"/>
      <c r="C74" s="161"/>
      <c r="D74" s="62">
        <f>COUNTIF(Titulares!M8:M507,A74)+COUNTIF('No titulares'!M8:M357,A74)</f>
        <v>0</v>
      </c>
      <c r="E74" s="63" t="e">
        <f t="shared" si="1"/>
        <v>#DIV/0!</v>
      </c>
      <c r="F74" s="42"/>
    </row>
    <row r="75" spans="1:6" x14ac:dyDescent="0.25">
      <c r="A75" s="150" t="s">
        <v>63</v>
      </c>
      <c r="B75" s="150"/>
      <c r="C75" s="150"/>
      <c r="D75" s="62">
        <f>SUM(D68:D74)</f>
        <v>0</v>
      </c>
      <c r="E75" s="63" t="e">
        <f t="shared" si="1"/>
        <v>#DIV/0!</v>
      </c>
      <c r="F75" s="42"/>
    </row>
    <row r="76" spans="1:6" x14ac:dyDescent="0.25">
      <c r="A76" s="156" t="s">
        <v>64</v>
      </c>
      <c r="B76" s="157"/>
      <c r="C76" s="158"/>
      <c r="D76" s="2" t="s">
        <v>25</v>
      </c>
      <c r="E76" s="41" t="s">
        <v>26</v>
      </c>
      <c r="F76" s="43" t="s">
        <v>27</v>
      </c>
    </row>
    <row r="77" spans="1:6" ht="15" customHeight="1" x14ac:dyDescent="0.25">
      <c r="A77" s="152" t="s">
        <v>65</v>
      </c>
      <c r="B77" s="152"/>
      <c r="C77" s="152"/>
      <c r="D77" s="154">
        <f>+'Datos iniciales'!C174</f>
        <v>0</v>
      </c>
      <c r="E77" s="155"/>
      <c r="F77" s="44"/>
    </row>
    <row r="78" spans="1:6" ht="30.75" customHeight="1" x14ac:dyDescent="0.25">
      <c r="A78" s="152" t="s">
        <v>66</v>
      </c>
      <c r="B78" s="152"/>
      <c r="C78" s="152"/>
      <c r="D78" s="26">
        <f>+'Datos iniciales'!G174</f>
        <v>0</v>
      </c>
      <c r="E78" s="45" t="e">
        <f>D78/D$77</f>
        <v>#DIV/0!</v>
      </c>
      <c r="F78" s="44"/>
    </row>
    <row r="79" spans="1:6" ht="29.25" customHeight="1" x14ac:dyDescent="0.25">
      <c r="A79" s="152" t="s">
        <v>67</v>
      </c>
      <c r="B79" s="152"/>
      <c r="C79" s="152"/>
      <c r="D79" s="26">
        <f>+'Datos iniciales'!H174</f>
        <v>0</v>
      </c>
      <c r="E79" s="45" t="e">
        <f t="shared" ref="E79:E80" si="2">D79/D$77</f>
        <v>#DIV/0!</v>
      </c>
      <c r="F79" s="44"/>
    </row>
    <row r="80" spans="1:6" ht="29.25" customHeight="1" x14ac:dyDescent="0.25">
      <c r="A80" s="152" t="s">
        <v>68</v>
      </c>
      <c r="B80" s="152"/>
      <c r="C80" s="152"/>
      <c r="D80" s="26">
        <f>+'Datos iniciales'!I174</f>
        <v>0</v>
      </c>
      <c r="E80" s="45" t="e">
        <f t="shared" si="2"/>
        <v>#DIV/0!</v>
      </c>
      <c r="F80" s="44"/>
    </row>
    <row r="81" spans="1:6" ht="3.75" customHeight="1" x14ac:dyDescent="0.25"/>
    <row r="82" spans="1:6" x14ac:dyDescent="0.25">
      <c r="A82" s="121" t="s">
        <v>69</v>
      </c>
      <c r="B82" s="121"/>
      <c r="C82" s="121"/>
      <c r="D82" s="121"/>
      <c r="E82" s="121"/>
      <c r="F82" s="121"/>
    </row>
    <row r="83" spans="1:6" x14ac:dyDescent="0.25">
      <c r="A83" s="167" t="s">
        <v>70</v>
      </c>
      <c r="B83" s="168"/>
      <c r="C83" s="169"/>
      <c r="D83" s="98" t="s">
        <v>71</v>
      </c>
      <c r="E83" s="98" t="s">
        <v>72</v>
      </c>
      <c r="F83" s="98" t="s">
        <v>73</v>
      </c>
    </row>
    <row r="84" spans="1:6" x14ac:dyDescent="0.25">
      <c r="A84" s="150" t="s">
        <v>74</v>
      </c>
      <c r="B84" s="150"/>
      <c r="C84" s="150"/>
      <c r="D84" s="6">
        <f>COUNTIF(Titulares!F8:F507,"TIEMPO COMPLETO")</f>
        <v>0</v>
      </c>
      <c r="E84" s="8"/>
      <c r="F84" s="6">
        <f>SUM(D84:E84)</f>
        <v>0</v>
      </c>
    </row>
    <row r="85" spans="1:6" x14ac:dyDescent="0.25">
      <c r="A85" s="150" t="s">
        <v>75</v>
      </c>
      <c r="B85" s="150"/>
      <c r="C85" s="150"/>
      <c r="D85" s="6">
        <f>COUNTIF(Titulares!F8:F507,"MEDIO TIEMPO")</f>
        <v>0</v>
      </c>
      <c r="E85" s="8"/>
      <c r="F85" s="6">
        <f t="shared" ref="F85:F86" si="3">SUM(D85:E85)</f>
        <v>0</v>
      </c>
    </row>
    <row r="86" spans="1:6" x14ac:dyDescent="0.25">
      <c r="A86" s="150" t="s">
        <v>76</v>
      </c>
      <c r="B86" s="150"/>
      <c r="C86" s="150"/>
      <c r="D86" s="6">
        <f>COUNTIF(Titulares!F8:F507,"TIEMPO PARCIAL")</f>
        <v>0</v>
      </c>
      <c r="E86" s="8"/>
      <c r="F86" s="6">
        <f t="shared" si="3"/>
        <v>0</v>
      </c>
    </row>
    <row r="87" spans="1:6" x14ac:dyDescent="0.25">
      <c r="A87" s="152" t="s">
        <v>77</v>
      </c>
      <c r="B87" s="152"/>
      <c r="C87" s="152"/>
      <c r="D87" s="6">
        <f>SUM(D84:D86)</f>
        <v>0</v>
      </c>
      <c r="E87" s="6">
        <f>SUM(E84:E86)</f>
        <v>0</v>
      </c>
      <c r="F87" s="6">
        <f>SUM(F84:F86)</f>
        <v>0</v>
      </c>
    </row>
    <row r="88" spans="1:6" ht="3.75" customHeight="1" x14ac:dyDescent="0.25"/>
    <row r="89" spans="1:6" x14ac:dyDescent="0.25">
      <c r="A89" s="167" t="s">
        <v>78</v>
      </c>
      <c r="B89" s="168"/>
      <c r="C89" s="169"/>
      <c r="D89" s="98" t="s">
        <v>79</v>
      </c>
      <c r="E89" s="98" t="s">
        <v>80</v>
      </c>
      <c r="F89" s="98" t="s">
        <v>81</v>
      </c>
    </row>
    <row r="90" spans="1:6" ht="19.5" customHeight="1" x14ac:dyDescent="0.25">
      <c r="A90" s="150" t="s">
        <v>82</v>
      </c>
      <c r="B90" s="150"/>
      <c r="C90" s="150"/>
      <c r="D90" s="26">
        <f>+'Datos iniciales'!O12</f>
        <v>0</v>
      </c>
      <c r="E90" s="26">
        <f>Titulares!Q508</f>
        <v>0</v>
      </c>
      <c r="F90" s="26">
        <f>D90-E90</f>
        <v>0</v>
      </c>
    </row>
    <row r="91" spans="1:6" x14ac:dyDescent="0.25">
      <c r="A91" s="167" t="s">
        <v>83</v>
      </c>
      <c r="B91" s="168"/>
      <c r="C91" s="169"/>
      <c r="D91" s="167" t="s">
        <v>84</v>
      </c>
      <c r="E91" s="169"/>
      <c r="F91" s="98" t="s">
        <v>27</v>
      </c>
    </row>
    <row r="92" spans="1:6" x14ac:dyDescent="0.25">
      <c r="A92" s="150" t="s">
        <v>85</v>
      </c>
      <c r="B92" s="150"/>
      <c r="C92" s="150"/>
      <c r="D92" s="170">
        <f>Titulares!R508</f>
        <v>0</v>
      </c>
      <c r="E92" s="170"/>
      <c r="F92" s="37"/>
    </row>
    <row r="93" spans="1:6" x14ac:dyDescent="0.25">
      <c r="A93" s="150" t="s">
        <v>86</v>
      </c>
      <c r="B93" s="150"/>
      <c r="C93" s="150"/>
      <c r="D93" s="170">
        <f>Titulares!T508</f>
        <v>0</v>
      </c>
      <c r="E93" s="170"/>
      <c r="F93" s="37"/>
    </row>
    <row r="94" spans="1:6" x14ac:dyDescent="0.25">
      <c r="A94" s="150" t="s">
        <v>87</v>
      </c>
      <c r="B94" s="150"/>
      <c r="C94" s="150"/>
      <c r="D94" s="170">
        <f>Titulares!S508</f>
        <v>0</v>
      </c>
      <c r="E94" s="170"/>
      <c r="F94" s="37"/>
    </row>
    <row r="95" spans="1:6" x14ac:dyDescent="0.25">
      <c r="A95" s="150" t="s">
        <v>88</v>
      </c>
      <c r="B95" s="150"/>
      <c r="C95" s="150"/>
      <c r="D95" s="170">
        <f>SUM(D92:E94)</f>
        <v>0</v>
      </c>
      <c r="E95" s="170"/>
      <c r="F95" s="37"/>
    </row>
    <row r="96" spans="1:6" x14ac:dyDescent="0.25">
      <c r="A96" s="167" t="s">
        <v>89</v>
      </c>
      <c r="B96" s="168"/>
      <c r="C96" s="169"/>
      <c r="D96" s="98" t="s">
        <v>79</v>
      </c>
      <c r="E96" s="98" t="s">
        <v>80</v>
      </c>
      <c r="F96" s="98" t="s">
        <v>81</v>
      </c>
    </row>
    <row r="97" spans="1:6" ht="30" customHeight="1" x14ac:dyDescent="0.25">
      <c r="A97" s="152" t="s">
        <v>90</v>
      </c>
      <c r="B97" s="152"/>
      <c r="C97" s="152"/>
      <c r="D97" s="26">
        <f>ROUND((D78/10),0)</f>
        <v>0</v>
      </c>
      <c r="E97" s="26">
        <f>SUM(Titulares!W513+Titulares!X513+Titulares!Y513)</f>
        <v>0</v>
      </c>
      <c r="F97" s="95">
        <f>D97-E97</f>
        <v>0</v>
      </c>
    </row>
    <row r="98" spans="1:6" ht="27" customHeight="1" x14ac:dyDescent="0.25">
      <c r="A98" s="152" t="s">
        <v>91</v>
      </c>
      <c r="B98" s="152"/>
      <c r="C98" s="152"/>
      <c r="D98" s="26">
        <f>ROUND((D80/5),0)</f>
        <v>0</v>
      </c>
      <c r="E98" s="26">
        <f>SUM(Titulares!W514+Titulares!X514+Titulares!Y514)</f>
        <v>0</v>
      </c>
      <c r="F98" s="95">
        <f t="shared" ref="F98:F101" si="4">D98-E98</f>
        <v>0</v>
      </c>
    </row>
    <row r="99" spans="1:6" ht="30.75" customHeight="1" x14ac:dyDescent="0.25">
      <c r="A99" s="152" t="s">
        <v>92</v>
      </c>
      <c r="B99" s="152"/>
      <c r="C99" s="152"/>
      <c r="D99" s="26">
        <f>ROUND((D79/10),0)</f>
        <v>0</v>
      </c>
      <c r="E99" s="26">
        <f>COUNTA(Titulares!AG8:AG507)</f>
        <v>0</v>
      </c>
      <c r="F99" s="95">
        <f t="shared" si="4"/>
        <v>0</v>
      </c>
    </row>
    <row r="100" spans="1:6" ht="30" customHeight="1" x14ac:dyDescent="0.25">
      <c r="A100" s="152" t="s">
        <v>93</v>
      </c>
      <c r="B100" s="152"/>
      <c r="C100" s="152"/>
      <c r="D100" s="26">
        <f>+'Datos iniciales'!M50</f>
        <v>0</v>
      </c>
      <c r="E100" s="26">
        <f>COUNTA(Titulares!AJ8:AJ507)</f>
        <v>0</v>
      </c>
      <c r="F100" s="95">
        <f t="shared" si="4"/>
        <v>0</v>
      </c>
    </row>
    <row r="101" spans="1:6" ht="30.75" customHeight="1" x14ac:dyDescent="0.25">
      <c r="A101" s="152" t="s">
        <v>94</v>
      </c>
      <c r="B101" s="152"/>
      <c r="C101" s="152"/>
      <c r="D101" s="26">
        <f>'Datos iniciales'!M116+'Datos iniciales'!N116+'Datos iniciales'!O116</f>
        <v>0</v>
      </c>
      <c r="E101" s="26">
        <f>COUNTIF(Titulares!AD8:AD507,"Líder de proyecto institucional y/o internacional de investigación*")+COUNTIF(Titulares!AD8:AD507,"Miembro de proyecto institucional y/o internacional de investigación* (Profesores titulares y no titulares)")</f>
        <v>0</v>
      </c>
      <c r="F101" s="95">
        <f t="shared" si="4"/>
        <v>0</v>
      </c>
    </row>
    <row r="102" spans="1:6" ht="30" customHeight="1" x14ac:dyDescent="0.25">
      <c r="A102" s="152" t="s">
        <v>95</v>
      </c>
      <c r="B102" s="152"/>
      <c r="C102" s="152"/>
      <c r="D102" s="26"/>
      <c r="E102" s="26">
        <f>+Titulares!W511+Titulares!W512+Titulares!W515+Titulares!W516+Titulares!W517+Titulares!W518+Titulares!X511+Titulares!X512+Titulares!X515+Titulares!X516+Titulares!X517+Titulares!X518+Titulares!Y511+Titulares!Y512+Titulares!Y515++Titulares!Y517+Titulares!Y518</f>
        <v>0</v>
      </c>
      <c r="F102" s="95"/>
    </row>
    <row r="103" spans="1:6" ht="3.75" customHeight="1" x14ac:dyDescent="0.25"/>
    <row r="104" spans="1:6" x14ac:dyDescent="0.25">
      <c r="A104" s="121" t="s">
        <v>96</v>
      </c>
      <c r="B104" s="121"/>
      <c r="C104" s="121"/>
      <c r="D104" s="121"/>
      <c r="E104" s="121"/>
      <c r="F104" s="121"/>
    </row>
    <row r="105" spans="1:6" x14ac:dyDescent="0.25">
      <c r="A105" s="167" t="s">
        <v>70</v>
      </c>
      <c r="B105" s="168"/>
      <c r="C105" s="169"/>
      <c r="D105" s="167" t="s">
        <v>97</v>
      </c>
      <c r="E105" s="169"/>
      <c r="F105" s="98" t="s">
        <v>27</v>
      </c>
    </row>
    <row r="106" spans="1:6" x14ac:dyDescent="0.25">
      <c r="A106" s="150" t="s">
        <v>98</v>
      </c>
      <c r="B106" s="150"/>
      <c r="C106" s="150"/>
      <c r="D106" s="197">
        <f>COUNTIF('No titulares'!F8:F357,"TIEMPO COMPLETO")</f>
        <v>0</v>
      </c>
      <c r="E106" s="198"/>
      <c r="F106" s="37"/>
    </row>
    <row r="107" spans="1:6" x14ac:dyDescent="0.25">
      <c r="A107" s="150" t="s">
        <v>99</v>
      </c>
      <c r="B107" s="150"/>
      <c r="C107" s="150"/>
      <c r="D107" s="197">
        <f>COUNTIF('No titulares'!F8:F357,"MEDIO TIEMPO")</f>
        <v>0</v>
      </c>
      <c r="E107" s="198"/>
      <c r="F107" s="37"/>
    </row>
    <row r="108" spans="1:6" x14ac:dyDescent="0.25">
      <c r="A108" s="150" t="s">
        <v>100</v>
      </c>
      <c r="B108" s="150"/>
      <c r="C108" s="150"/>
      <c r="D108" s="197">
        <f>COUNTIF('No titulares'!F8:F357,"TIEMPO PARCIAL")</f>
        <v>0</v>
      </c>
      <c r="E108" s="198"/>
      <c r="F108" s="37"/>
    </row>
    <row r="109" spans="1:6" x14ac:dyDescent="0.25">
      <c r="A109" s="152" t="s">
        <v>101</v>
      </c>
      <c r="B109" s="152"/>
      <c r="C109" s="152"/>
      <c r="D109" s="197">
        <f>SUM(D106:D108)</f>
        <v>0</v>
      </c>
      <c r="E109" s="198"/>
      <c r="F109" s="37"/>
    </row>
    <row r="110" spans="1:6" ht="3.75" customHeight="1" x14ac:dyDescent="0.25"/>
    <row r="111" spans="1:6" x14ac:dyDescent="0.25">
      <c r="A111" s="167" t="s">
        <v>78</v>
      </c>
      <c r="B111" s="168"/>
      <c r="C111" s="169"/>
      <c r="D111" s="98" t="s">
        <v>79</v>
      </c>
      <c r="E111" s="98" t="s">
        <v>80</v>
      </c>
      <c r="F111" s="98" t="s">
        <v>27</v>
      </c>
    </row>
    <row r="112" spans="1:6" ht="19.5" customHeight="1" x14ac:dyDescent="0.25">
      <c r="A112" s="150" t="s">
        <v>102</v>
      </c>
      <c r="B112" s="150"/>
      <c r="C112" s="150"/>
      <c r="D112" s="26">
        <f>F90</f>
        <v>0</v>
      </c>
      <c r="E112" s="26">
        <f>+'No titulares'!Q358</f>
        <v>0</v>
      </c>
      <c r="F112" s="34"/>
    </row>
    <row r="113" spans="1:6" x14ac:dyDescent="0.25">
      <c r="A113" s="167" t="s">
        <v>83</v>
      </c>
      <c r="B113" s="168"/>
      <c r="C113" s="169"/>
      <c r="D113" s="167" t="s">
        <v>84</v>
      </c>
      <c r="E113" s="169"/>
      <c r="F113" s="98" t="s">
        <v>27</v>
      </c>
    </row>
    <row r="114" spans="1:6" x14ac:dyDescent="0.25">
      <c r="A114" s="150" t="s">
        <v>85</v>
      </c>
      <c r="B114" s="150"/>
      <c r="C114" s="150"/>
      <c r="D114" s="170">
        <f>+'No titulares'!R358</f>
        <v>0</v>
      </c>
      <c r="E114" s="170"/>
      <c r="F114" s="37"/>
    </row>
    <row r="115" spans="1:6" x14ac:dyDescent="0.25">
      <c r="A115" s="150" t="s">
        <v>86</v>
      </c>
      <c r="B115" s="150"/>
      <c r="C115" s="150"/>
      <c r="D115" s="170">
        <f>+'No titulares'!T358</f>
        <v>0</v>
      </c>
      <c r="E115" s="170"/>
      <c r="F115" s="37"/>
    </row>
    <row r="116" spans="1:6" x14ac:dyDescent="0.25">
      <c r="A116" s="150" t="s">
        <v>87</v>
      </c>
      <c r="B116" s="150"/>
      <c r="C116" s="150"/>
      <c r="D116" s="170">
        <f>+'No titulares'!S358</f>
        <v>0</v>
      </c>
      <c r="E116" s="170"/>
      <c r="F116" s="37"/>
    </row>
    <row r="117" spans="1:6" x14ac:dyDescent="0.25">
      <c r="A117" s="150" t="s">
        <v>88</v>
      </c>
      <c r="B117" s="150"/>
      <c r="C117" s="150"/>
      <c r="D117" s="170">
        <f>SUM(D114:E116)</f>
        <v>0</v>
      </c>
      <c r="E117" s="170"/>
      <c r="F117" s="37"/>
    </row>
    <row r="118" spans="1:6" x14ac:dyDescent="0.25">
      <c r="A118" s="86"/>
      <c r="B118" s="86"/>
      <c r="C118" s="86"/>
      <c r="D118" s="87"/>
      <c r="E118" s="87"/>
      <c r="F118" s="88"/>
    </row>
    <row r="119" spans="1:6" x14ac:dyDescent="0.25">
      <c r="A119" s="86"/>
      <c r="B119" s="86"/>
      <c r="C119" s="86"/>
      <c r="D119" s="87"/>
      <c r="E119" s="87"/>
      <c r="F119" s="88"/>
    </row>
    <row r="120" spans="1:6" x14ac:dyDescent="0.25">
      <c r="A120" s="86"/>
      <c r="B120" s="86"/>
      <c r="C120" s="86"/>
      <c r="D120" s="87"/>
      <c r="E120" s="87"/>
      <c r="F120" s="88"/>
    </row>
    <row r="121" spans="1:6" x14ac:dyDescent="0.25">
      <c r="A121" s="86"/>
      <c r="B121" s="86"/>
      <c r="C121" s="86"/>
      <c r="D121" s="87"/>
      <c r="E121" s="87"/>
      <c r="F121" s="88"/>
    </row>
    <row r="122" spans="1:6" x14ac:dyDescent="0.25">
      <c r="A122" s="86"/>
      <c r="B122" s="86"/>
      <c r="C122" s="86"/>
      <c r="D122" s="87"/>
      <c r="E122" s="87"/>
      <c r="F122" s="88"/>
    </row>
    <row r="123" spans="1:6" x14ac:dyDescent="0.25">
      <c r="A123" s="86"/>
      <c r="B123" s="86"/>
      <c r="C123" s="86"/>
      <c r="D123" s="87"/>
      <c r="E123" s="87"/>
      <c r="F123" s="88"/>
    </row>
    <row r="124" spans="1:6" ht="15" customHeight="1" x14ac:dyDescent="0.25">
      <c r="A124" s="184"/>
      <c r="B124" s="187" t="s">
        <v>0</v>
      </c>
      <c r="C124" s="188"/>
      <c r="D124" s="188"/>
      <c r="E124" s="189"/>
      <c r="F124" s="42" t="s">
        <v>1</v>
      </c>
    </row>
    <row r="125" spans="1:6" ht="15" customHeight="1" x14ac:dyDescent="0.25">
      <c r="A125" s="185"/>
      <c r="B125" s="190" t="s">
        <v>2</v>
      </c>
      <c r="C125" s="191"/>
      <c r="D125" s="191"/>
      <c r="E125" s="192"/>
      <c r="F125" s="78" t="s">
        <v>3</v>
      </c>
    </row>
    <row r="126" spans="1:6" ht="15" customHeight="1" x14ac:dyDescent="0.25">
      <c r="A126" s="185"/>
      <c r="B126" s="187" t="s">
        <v>4</v>
      </c>
      <c r="C126" s="188"/>
      <c r="D126" s="188"/>
      <c r="E126" s="189"/>
      <c r="F126" s="193" t="s">
        <v>103</v>
      </c>
    </row>
    <row r="127" spans="1:6" ht="15" customHeight="1" x14ac:dyDescent="0.25">
      <c r="A127" s="186"/>
      <c r="B127" s="190" t="s">
        <v>6</v>
      </c>
      <c r="C127" s="191"/>
      <c r="D127" s="191"/>
      <c r="E127" s="192"/>
      <c r="F127" s="194"/>
    </row>
    <row r="128" spans="1:6" ht="13.5" customHeight="1" x14ac:dyDescent="0.25">
      <c r="A128" s="83"/>
      <c r="B128" s="84"/>
      <c r="C128" s="84"/>
      <c r="D128" s="84"/>
      <c r="E128" s="84"/>
      <c r="F128" s="85"/>
    </row>
    <row r="129" spans="1:6" x14ac:dyDescent="0.25">
      <c r="A129" s="167" t="s">
        <v>89</v>
      </c>
      <c r="B129" s="168"/>
      <c r="C129" s="169"/>
      <c r="D129" s="98" t="s">
        <v>79</v>
      </c>
      <c r="E129" s="98" t="s">
        <v>80</v>
      </c>
      <c r="F129" s="98" t="s">
        <v>27</v>
      </c>
    </row>
    <row r="130" spans="1:6" ht="30" customHeight="1" x14ac:dyDescent="0.25">
      <c r="A130" s="152" t="s">
        <v>90</v>
      </c>
      <c r="B130" s="152"/>
      <c r="C130" s="152"/>
      <c r="D130" s="26">
        <f>F97</f>
        <v>0</v>
      </c>
      <c r="E130" s="26">
        <f>+'No titulares'!W363+'No titulares'!X363+'No titulares'!Y363</f>
        <v>0</v>
      </c>
      <c r="F130" s="38"/>
    </row>
    <row r="131" spans="1:6" ht="27" customHeight="1" x14ac:dyDescent="0.25">
      <c r="A131" s="152" t="s">
        <v>91</v>
      </c>
      <c r="B131" s="152"/>
      <c r="C131" s="152"/>
      <c r="D131" s="26">
        <f>F98</f>
        <v>0</v>
      </c>
      <c r="E131" s="26">
        <f>+'No titulares'!W364+'No titulares'!X364+'No titulares'!Y364</f>
        <v>0</v>
      </c>
      <c r="F131" s="38"/>
    </row>
    <row r="132" spans="1:6" ht="30.75" customHeight="1" x14ac:dyDescent="0.25">
      <c r="A132" s="152" t="s">
        <v>92</v>
      </c>
      <c r="B132" s="152"/>
      <c r="C132" s="152"/>
      <c r="D132" s="26">
        <f>F99</f>
        <v>0</v>
      </c>
      <c r="E132" s="26">
        <f>COUNTA('No titulares'!AG8:AG357)</f>
        <v>0</v>
      </c>
      <c r="F132" s="38"/>
    </row>
    <row r="133" spans="1:6" ht="30" customHeight="1" x14ac:dyDescent="0.25">
      <c r="A133" s="152" t="s">
        <v>93</v>
      </c>
      <c r="B133" s="152"/>
      <c r="C133" s="152"/>
      <c r="D133" s="26">
        <f>F100</f>
        <v>0</v>
      </c>
      <c r="E133" s="26">
        <f>COUNTA('No titulares'!AJ8:AJ357)</f>
        <v>0</v>
      </c>
      <c r="F133" s="38"/>
    </row>
    <row r="134" spans="1:6" ht="30.75" customHeight="1" x14ac:dyDescent="0.25">
      <c r="A134" s="152" t="s">
        <v>94</v>
      </c>
      <c r="B134" s="152"/>
      <c r="C134" s="152"/>
      <c r="D134" s="26">
        <f>F101</f>
        <v>0</v>
      </c>
      <c r="E134" s="26">
        <f>COUNTIF('No titulares'!AD8:AD357,"Líder de proyecto institucional y/o internacional de investigación*")+COUNTIF('No titulares'!AD8:AD357,"Miembro de proyecto institucional y/o internacional de investigación* (Profesores titulares y no titulares)")</f>
        <v>0</v>
      </c>
      <c r="F134" s="38"/>
    </row>
    <row r="135" spans="1:6" ht="30" customHeight="1" x14ac:dyDescent="0.25">
      <c r="A135" s="152" t="s">
        <v>95</v>
      </c>
      <c r="B135" s="152"/>
      <c r="C135" s="152"/>
      <c r="D135" s="26"/>
      <c r="E135" s="26">
        <f>+'No titulares'!W361+'No titulares'!X361+'No titulares'!Y361+'No titulares'!W362+'No titulares'!X362+'No titulares'!Y362+'No titulares'!W365+'No titulares'!X365+'No titulares'!Y365+'No titulares'!W366+'No titulares'!X366+'No titulares'!Y366+'No titulares'!W367+'No titulares'!X367+'No titulares'!Y367+'No titulares'!W368+'No titulares'!X368+'No titulares'!Y368</f>
        <v>0</v>
      </c>
      <c r="F135" s="38"/>
    </row>
    <row r="136" spans="1:6" ht="3.75" customHeight="1" x14ac:dyDescent="0.25"/>
    <row r="137" spans="1:6" x14ac:dyDescent="0.25">
      <c r="A137" s="121" t="s">
        <v>104</v>
      </c>
      <c r="B137" s="121"/>
      <c r="C137" s="121"/>
      <c r="D137" s="121"/>
      <c r="E137" s="121"/>
      <c r="F137" s="121"/>
    </row>
    <row r="138" spans="1:6" x14ac:dyDescent="0.25">
      <c r="A138" s="167" t="s">
        <v>105</v>
      </c>
      <c r="B138" s="168"/>
      <c r="C138" s="169"/>
      <c r="D138" s="167" t="s">
        <v>106</v>
      </c>
      <c r="E138" s="169"/>
      <c r="F138" s="98" t="s">
        <v>107</v>
      </c>
    </row>
    <row r="139" spans="1:6" x14ac:dyDescent="0.25">
      <c r="A139" s="94" t="s">
        <v>108</v>
      </c>
      <c r="B139" s="64"/>
      <c r="C139" s="64"/>
      <c r="D139" s="154">
        <f>COUNTIF('Datos iniciales'!M65:M90,"Cat 1: Mayor a 35")</f>
        <v>0</v>
      </c>
      <c r="E139" s="155"/>
      <c r="F139" s="26">
        <f>D139*60</f>
        <v>0</v>
      </c>
    </row>
    <row r="140" spans="1:6" x14ac:dyDescent="0.25">
      <c r="A140" s="94" t="s">
        <v>109</v>
      </c>
      <c r="B140" s="64"/>
      <c r="C140" s="64"/>
      <c r="D140" s="154">
        <f>COUNTIF('Datos iniciales'!M65:M90,"Cat 2: 31 - 35")</f>
        <v>0</v>
      </c>
      <c r="E140" s="155"/>
      <c r="F140" s="26">
        <f t="shared" ref="F140:F143" si="5">D140*60</f>
        <v>0</v>
      </c>
    </row>
    <row r="141" spans="1:6" x14ac:dyDescent="0.25">
      <c r="A141" s="94" t="s">
        <v>110</v>
      </c>
      <c r="B141" s="64"/>
      <c r="C141" s="64"/>
      <c r="D141" s="154">
        <f>COUNTIF('Datos iniciales'!M65:M90,"Cat 3: 26 - 30")</f>
        <v>0</v>
      </c>
      <c r="E141" s="155"/>
      <c r="F141" s="26">
        <f t="shared" si="5"/>
        <v>0</v>
      </c>
    </row>
    <row r="142" spans="1:6" ht="15" customHeight="1" x14ac:dyDescent="0.25">
      <c r="A142" s="94" t="s">
        <v>111</v>
      </c>
      <c r="B142" s="64"/>
      <c r="C142" s="64"/>
      <c r="D142" s="154">
        <f>COUNTIF('Datos iniciales'!M65:M90,"Cat 4: 21 - 25")</f>
        <v>0</v>
      </c>
      <c r="E142" s="155"/>
      <c r="F142" s="26">
        <f t="shared" si="5"/>
        <v>0</v>
      </c>
    </row>
    <row r="143" spans="1:6" ht="15" customHeight="1" x14ac:dyDescent="0.25">
      <c r="A143" s="94" t="s">
        <v>112</v>
      </c>
      <c r="B143" s="64"/>
      <c r="C143" s="64"/>
      <c r="D143" s="154">
        <f>COUNTIF('Datos iniciales'!M65:M90,"Cat 5: 20 o menos")</f>
        <v>0</v>
      </c>
      <c r="E143" s="155"/>
      <c r="F143" s="26">
        <f t="shared" si="5"/>
        <v>0</v>
      </c>
    </row>
    <row r="144" spans="1:6" x14ac:dyDescent="0.25">
      <c r="A144" s="172" t="s">
        <v>113</v>
      </c>
      <c r="B144" s="172"/>
      <c r="C144" s="173"/>
      <c r="D144" s="171">
        <f>SUM(D139:E143)</f>
        <v>0</v>
      </c>
      <c r="E144" s="171"/>
      <c r="F144" s="97">
        <f>SUM(F139:F143)</f>
        <v>0</v>
      </c>
    </row>
    <row r="145" spans="1:6" x14ac:dyDescent="0.25">
      <c r="A145" s="174" t="s">
        <v>114</v>
      </c>
      <c r="B145" s="174"/>
      <c r="C145" s="174"/>
      <c r="D145" s="174"/>
      <c r="E145" s="174"/>
      <c r="F145" s="26">
        <f>D28</f>
        <v>0</v>
      </c>
    </row>
    <row r="146" spans="1:6" x14ac:dyDescent="0.25">
      <c r="A146" s="174" t="s">
        <v>115</v>
      </c>
      <c r="B146" s="174"/>
      <c r="C146" s="174"/>
      <c r="D146" s="174"/>
      <c r="E146" s="174"/>
      <c r="F146" s="26">
        <f>F144-F145</f>
        <v>0</v>
      </c>
    </row>
    <row r="147" spans="1:6" ht="4.5" customHeight="1" x14ac:dyDescent="0.25"/>
    <row r="148" spans="1:6" x14ac:dyDescent="0.25">
      <c r="A148" s="177" t="s">
        <v>116</v>
      </c>
      <c r="B148" s="177"/>
      <c r="C148" s="177"/>
      <c r="D148" s="177"/>
      <c r="E148" s="177"/>
      <c r="F148" s="177"/>
    </row>
    <row r="149" spans="1:6" x14ac:dyDescent="0.25">
      <c r="A149" s="178" t="s">
        <v>117</v>
      </c>
      <c r="B149" s="178"/>
      <c r="C149" s="178"/>
      <c r="D149" s="178"/>
      <c r="E149" s="98" t="s">
        <v>118</v>
      </c>
      <c r="F149" s="98" t="s">
        <v>27</v>
      </c>
    </row>
    <row r="150" spans="1:6" ht="15.75" x14ac:dyDescent="0.25">
      <c r="A150" s="179" t="s">
        <v>119</v>
      </c>
      <c r="B150" s="179"/>
      <c r="C150" s="179"/>
      <c r="D150" s="179"/>
      <c r="E150" s="36"/>
      <c r="F150" s="37"/>
    </row>
    <row r="151" spans="1:6" ht="15.75" x14ac:dyDescent="0.25">
      <c r="A151" s="179" t="s">
        <v>120</v>
      </c>
      <c r="B151" s="179"/>
      <c r="C151" s="179"/>
      <c r="D151" s="179"/>
      <c r="E151" s="36"/>
      <c r="F151" s="37"/>
    </row>
    <row r="152" spans="1:6" ht="15.75" x14ac:dyDescent="0.25">
      <c r="A152" s="179" t="s">
        <v>121</v>
      </c>
      <c r="B152" s="179"/>
      <c r="C152" s="179"/>
      <c r="D152" s="179"/>
      <c r="E152" s="36"/>
      <c r="F152" s="37"/>
    </row>
    <row r="153" spans="1:6" ht="15.75" x14ac:dyDescent="0.25">
      <c r="A153" s="179" t="s">
        <v>122</v>
      </c>
      <c r="B153" s="179"/>
      <c r="C153" s="179"/>
      <c r="D153" s="179"/>
      <c r="E153" s="36"/>
      <c r="F153" s="37"/>
    </row>
    <row r="154" spans="1:6" ht="15.75" x14ac:dyDescent="0.25">
      <c r="A154" s="179" t="s">
        <v>123</v>
      </c>
      <c r="B154" s="179"/>
      <c r="C154" s="179"/>
      <c r="D154" s="179"/>
      <c r="E154" s="36"/>
      <c r="F154" s="37"/>
    </row>
    <row r="155" spans="1:6" ht="15.75" x14ac:dyDescent="0.25">
      <c r="A155" s="179" t="s">
        <v>124</v>
      </c>
      <c r="B155" s="179"/>
      <c r="C155" s="179"/>
      <c r="D155" s="179"/>
      <c r="E155" s="36"/>
      <c r="F155" s="37"/>
    </row>
    <row r="156" spans="1:6" ht="28.5" customHeight="1" x14ac:dyDescent="0.25">
      <c r="A156" s="180" t="s">
        <v>125</v>
      </c>
      <c r="B156" s="179"/>
      <c r="C156" s="179"/>
      <c r="D156" s="179"/>
      <c r="E156" s="36"/>
      <c r="F156" s="37"/>
    </row>
    <row r="157" spans="1:6" ht="15.75" x14ac:dyDescent="0.25">
      <c r="A157" s="180" t="s">
        <v>126</v>
      </c>
      <c r="B157" s="179"/>
      <c r="C157" s="179"/>
      <c r="D157" s="179"/>
      <c r="E157" s="36"/>
      <c r="F157" s="37"/>
    </row>
    <row r="158" spans="1:6" ht="3" customHeight="1" x14ac:dyDescent="0.25"/>
    <row r="159" spans="1:6" x14ac:dyDescent="0.25">
      <c r="A159" s="181" t="s">
        <v>127</v>
      </c>
      <c r="B159" s="181"/>
      <c r="C159" s="181"/>
      <c r="D159" s="181"/>
      <c r="E159" s="181"/>
      <c r="F159" s="181"/>
    </row>
    <row r="160" spans="1:6" ht="3.75" customHeight="1" x14ac:dyDescent="0.25">
      <c r="A160" s="109"/>
      <c r="B160" s="109"/>
      <c r="C160" s="109"/>
      <c r="D160" s="109"/>
      <c r="E160" s="109"/>
      <c r="F160" s="109"/>
    </row>
    <row r="161" spans="1:6" ht="17.25" customHeight="1" x14ac:dyDescent="0.25">
      <c r="A161" s="39" t="s">
        <v>128</v>
      </c>
      <c r="B161" s="89">
        <f ca="1">NOW()</f>
        <v>44000.458614814816</v>
      </c>
      <c r="C161" s="90" t="s">
        <v>129</v>
      </c>
      <c r="D161" s="109"/>
      <c r="E161" s="109"/>
      <c r="F161" s="109"/>
    </row>
    <row r="162" spans="1:6" ht="24.75" customHeight="1" x14ac:dyDescent="0.25">
      <c r="A162" s="175" t="str">
        <f>IF(C12="","",C12)</f>
        <v/>
      </c>
      <c r="B162" s="176"/>
      <c r="C162" s="96"/>
      <c r="D162" s="175" t="str">
        <f>IF(C16="","",C16)</f>
        <v/>
      </c>
      <c r="E162" s="176"/>
      <c r="F162" s="96"/>
    </row>
    <row r="163" spans="1:6" ht="24.95" customHeight="1" x14ac:dyDescent="0.25">
      <c r="A163" s="175" t="str">
        <f>IF(C13="","",C13)</f>
        <v/>
      </c>
      <c r="B163" s="176"/>
      <c r="C163" s="96"/>
      <c r="D163" s="175" t="str">
        <f>IF(C17="","",C17)</f>
        <v/>
      </c>
      <c r="E163" s="176"/>
      <c r="F163" s="96"/>
    </row>
    <row r="164" spans="1:6" ht="24.95" customHeight="1" x14ac:dyDescent="0.25">
      <c r="A164" s="175" t="str">
        <f>IF(C14="","",C14)</f>
        <v/>
      </c>
      <c r="B164" s="176"/>
      <c r="C164" s="96"/>
      <c r="D164" s="175" t="str">
        <f>IF(C18="","",C18)</f>
        <v/>
      </c>
      <c r="E164" s="176"/>
      <c r="F164" s="96"/>
    </row>
    <row r="165" spans="1:6" ht="24.95" customHeight="1" x14ac:dyDescent="0.25">
      <c r="A165" s="175" t="str">
        <f>IF(C15="","",C15)</f>
        <v/>
      </c>
      <c r="B165" s="176"/>
      <c r="C165" s="96"/>
      <c r="D165" s="175" t="str">
        <f>IF(C19="","",C19)</f>
        <v/>
      </c>
      <c r="E165" s="176"/>
      <c r="F165" s="96"/>
    </row>
    <row r="166" spans="1:6" ht="24.95" customHeight="1" x14ac:dyDescent="0.25">
      <c r="A166" s="175"/>
      <c r="B166" s="176"/>
      <c r="C166" s="96"/>
      <c r="D166" s="175" t="str">
        <f>IF(C20="","",C20)</f>
        <v/>
      </c>
      <c r="E166" s="176"/>
      <c r="F166" s="96"/>
    </row>
    <row r="167" spans="1:6" ht="4.5" customHeight="1" x14ac:dyDescent="0.25"/>
    <row r="178" spans="3:3" ht="15.75" x14ac:dyDescent="0.3">
      <c r="C178" s="33"/>
    </row>
    <row r="179" spans="3:3" ht="15.75" x14ac:dyDescent="0.3">
      <c r="C179" s="33"/>
    </row>
    <row r="180" spans="3:3" ht="15.75" x14ac:dyDescent="0.3">
      <c r="C180" s="33"/>
    </row>
    <row r="181" spans="3:3" ht="15.75" x14ac:dyDescent="0.3">
      <c r="C181" s="33"/>
    </row>
    <row r="182" spans="3:3" ht="15.75" x14ac:dyDescent="0.3">
      <c r="C182" s="33"/>
    </row>
    <row r="183" spans="3:3" ht="15.75" x14ac:dyDescent="0.3">
      <c r="C183" s="33"/>
    </row>
    <row r="184" spans="3:3" ht="15.75" x14ac:dyDescent="0.3">
      <c r="C184" s="33"/>
    </row>
    <row r="185" spans="3:3" ht="15.75" x14ac:dyDescent="0.3">
      <c r="C185" s="33"/>
    </row>
    <row r="186" spans="3:3" ht="15.75" x14ac:dyDescent="0.3">
      <c r="C186" s="33"/>
    </row>
    <row r="187" spans="3:3" ht="15.75" x14ac:dyDescent="0.3">
      <c r="C187" s="33"/>
    </row>
    <row r="188" spans="3:3" ht="15.75" x14ac:dyDescent="0.3">
      <c r="C188" s="33"/>
    </row>
    <row r="189" spans="3:3" ht="15.75" x14ac:dyDescent="0.3">
      <c r="C189" s="33"/>
    </row>
    <row r="190" spans="3:3" ht="15.75" x14ac:dyDescent="0.3">
      <c r="C190" s="33"/>
    </row>
    <row r="191" spans="3:3" ht="15.75" x14ac:dyDescent="0.3">
      <c r="C191" s="33"/>
    </row>
    <row r="192" spans="3:3" ht="15.75" x14ac:dyDescent="0.3">
      <c r="C192" s="33"/>
    </row>
    <row r="193" spans="3:3" ht="15.75" x14ac:dyDescent="0.3">
      <c r="C193" s="33"/>
    </row>
    <row r="194" spans="3:3" ht="15.75" x14ac:dyDescent="0.3">
      <c r="C194" s="33"/>
    </row>
    <row r="195" spans="3:3" ht="15.75" x14ac:dyDescent="0.3">
      <c r="C195" s="33"/>
    </row>
    <row r="196" spans="3:3" ht="15.75" x14ac:dyDescent="0.3">
      <c r="C196" s="33"/>
    </row>
    <row r="197" spans="3:3" ht="15.75" x14ac:dyDescent="0.3">
      <c r="C197" s="33"/>
    </row>
    <row r="198" spans="3:3" ht="15.75" x14ac:dyDescent="0.3">
      <c r="C198" s="33"/>
    </row>
    <row r="199" spans="3:3" ht="15.75" x14ac:dyDescent="0.3">
      <c r="C199" s="33"/>
    </row>
    <row r="200" spans="3:3" ht="15.75" x14ac:dyDescent="0.3">
      <c r="C200" s="33"/>
    </row>
    <row r="201" spans="3:3" ht="15.75" x14ac:dyDescent="0.3">
      <c r="C201" s="33"/>
    </row>
    <row r="202" spans="3:3" ht="15.75" x14ac:dyDescent="0.3">
      <c r="C202" s="33"/>
    </row>
    <row r="203" spans="3:3" ht="15.75" x14ac:dyDescent="0.3">
      <c r="C203" s="33"/>
    </row>
  </sheetData>
  <sheetProtection formatCells="0" formatColumns="0" formatRows="0" selectLockedCells="1"/>
  <mergeCells count="178">
    <mergeCell ref="F64:F65"/>
    <mergeCell ref="A124:A127"/>
    <mergeCell ref="B124:E124"/>
    <mergeCell ref="B125:E125"/>
    <mergeCell ref="B126:E126"/>
    <mergeCell ref="F126:F127"/>
    <mergeCell ref="B127:E127"/>
    <mergeCell ref="A71:C71"/>
    <mergeCell ref="A72:C72"/>
    <mergeCell ref="A73:C73"/>
    <mergeCell ref="A74:C74"/>
    <mergeCell ref="A75:C75"/>
    <mergeCell ref="D105:E105"/>
    <mergeCell ref="D106:E106"/>
    <mergeCell ref="D107:E107"/>
    <mergeCell ref="D108:E108"/>
    <mergeCell ref="D109:E109"/>
    <mergeCell ref="A116:C116"/>
    <mergeCell ref="D116:E116"/>
    <mergeCell ref="A117:C117"/>
    <mergeCell ref="D117:E117"/>
    <mergeCell ref="A105:C105"/>
    <mergeCell ref="A106:C106"/>
    <mergeCell ref="A107:C107"/>
    <mergeCell ref="D48:E48"/>
    <mergeCell ref="A49:C49"/>
    <mergeCell ref="A55:C55"/>
    <mergeCell ref="A67:C67"/>
    <mergeCell ref="A56:C56"/>
    <mergeCell ref="A57:C57"/>
    <mergeCell ref="A62:A65"/>
    <mergeCell ref="B62:E62"/>
    <mergeCell ref="B63:E63"/>
    <mergeCell ref="B64:E64"/>
    <mergeCell ref="B65:E65"/>
    <mergeCell ref="A164:B164"/>
    <mergeCell ref="A165:B165"/>
    <mergeCell ref="A166:B166"/>
    <mergeCell ref="D162:E162"/>
    <mergeCell ref="D163:E163"/>
    <mergeCell ref="D164:E164"/>
    <mergeCell ref="D165:E165"/>
    <mergeCell ref="D166:E166"/>
    <mergeCell ref="A153:D153"/>
    <mergeCell ref="A154:D154"/>
    <mergeCell ref="A155:D155"/>
    <mergeCell ref="A156:D156"/>
    <mergeCell ref="A157:D157"/>
    <mergeCell ref="A159:F159"/>
    <mergeCell ref="D144:E144"/>
    <mergeCell ref="A144:C144"/>
    <mergeCell ref="A145:E145"/>
    <mergeCell ref="A146:E146"/>
    <mergeCell ref="D141:E141"/>
    <mergeCell ref="D142:E142"/>
    <mergeCell ref="D143:E143"/>
    <mergeCell ref="A162:B162"/>
    <mergeCell ref="A163:B163"/>
    <mergeCell ref="A148:F148"/>
    <mergeCell ref="A149:D149"/>
    <mergeCell ref="A150:D150"/>
    <mergeCell ref="A151:D151"/>
    <mergeCell ref="A152:D152"/>
    <mergeCell ref="A137:F137"/>
    <mergeCell ref="A138:C138"/>
    <mergeCell ref="D138:E138"/>
    <mergeCell ref="D139:E139"/>
    <mergeCell ref="D140:E140"/>
    <mergeCell ref="A131:C131"/>
    <mergeCell ref="A132:C132"/>
    <mergeCell ref="A133:C133"/>
    <mergeCell ref="A134:C134"/>
    <mergeCell ref="A135:C135"/>
    <mergeCell ref="A108:C108"/>
    <mergeCell ref="A109:C109"/>
    <mergeCell ref="A111:C111"/>
    <mergeCell ref="A129:C129"/>
    <mergeCell ref="A130:C130"/>
    <mergeCell ref="A112:C112"/>
    <mergeCell ref="A113:C113"/>
    <mergeCell ref="D113:E113"/>
    <mergeCell ref="A114:C114"/>
    <mergeCell ref="D114:E114"/>
    <mergeCell ref="A115:C115"/>
    <mergeCell ref="D115:E115"/>
    <mergeCell ref="A98:C98"/>
    <mergeCell ref="A99:C99"/>
    <mergeCell ref="A100:C100"/>
    <mergeCell ref="A101:C101"/>
    <mergeCell ref="A102:C102"/>
    <mergeCell ref="A104:F104"/>
    <mergeCell ref="D92:E92"/>
    <mergeCell ref="A91:C91"/>
    <mergeCell ref="D91:E91"/>
    <mergeCell ref="D93:E93"/>
    <mergeCell ref="D94:E94"/>
    <mergeCell ref="D95:E95"/>
    <mergeCell ref="A92:C92"/>
    <mergeCell ref="A93:C93"/>
    <mergeCell ref="A94:C94"/>
    <mergeCell ref="A95:C95"/>
    <mergeCell ref="A96:C96"/>
    <mergeCell ref="A97:C97"/>
    <mergeCell ref="A85:C85"/>
    <mergeCell ref="A86:C86"/>
    <mergeCell ref="A87:C87"/>
    <mergeCell ref="A83:C83"/>
    <mergeCell ref="A89:C89"/>
    <mergeCell ref="A90:C90"/>
    <mergeCell ref="A79:C79"/>
    <mergeCell ref="A80:C80"/>
    <mergeCell ref="A82:F82"/>
    <mergeCell ref="A84:C84"/>
    <mergeCell ref="A28:C28"/>
    <mergeCell ref="E28:F28"/>
    <mergeCell ref="A29:C29"/>
    <mergeCell ref="E29:F29"/>
    <mergeCell ref="A78:C78"/>
    <mergeCell ref="A22:F22"/>
    <mergeCell ref="A25:F25"/>
    <mergeCell ref="A26:C26"/>
    <mergeCell ref="E26:F26"/>
    <mergeCell ref="A27:C27"/>
    <mergeCell ref="E27:F27"/>
    <mergeCell ref="A77:C77"/>
    <mergeCell ref="D77:E77"/>
    <mergeCell ref="A30:C30"/>
    <mergeCell ref="A76:C76"/>
    <mergeCell ref="A34:C34"/>
    <mergeCell ref="A39:C39"/>
    <mergeCell ref="A43:C43"/>
    <mergeCell ref="A44:C44"/>
    <mergeCell ref="A47:C47"/>
    <mergeCell ref="A48:C48"/>
    <mergeCell ref="A68:C68"/>
    <mergeCell ref="A69:C69"/>
    <mergeCell ref="A70:C70"/>
    <mergeCell ref="C20:D20"/>
    <mergeCell ref="E20:F20"/>
    <mergeCell ref="C21:D21"/>
    <mergeCell ref="E21:F21"/>
    <mergeCell ref="A20:B20"/>
    <mergeCell ref="A14:B14"/>
    <mergeCell ref="C14:D14"/>
    <mergeCell ref="E14:F14"/>
    <mergeCell ref="A17:B17"/>
    <mergeCell ref="A18:B18"/>
    <mergeCell ref="A19:B19"/>
    <mergeCell ref="C17:D17"/>
    <mergeCell ref="E17:F17"/>
    <mergeCell ref="C18:D18"/>
    <mergeCell ref="E18:F18"/>
    <mergeCell ref="C19:D19"/>
    <mergeCell ref="E19:F19"/>
    <mergeCell ref="A11:B11"/>
    <mergeCell ref="C11:D11"/>
    <mergeCell ref="E11:F11"/>
    <mergeCell ref="A13:B13"/>
    <mergeCell ref="A15:B15"/>
    <mergeCell ref="C12:D12"/>
    <mergeCell ref="C13:D13"/>
    <mergeCell ref="C15:D15"/>
    <mergeCell ref="C16:D16"/>
    <mergeCell ref="E12:F12"/>
    <mergeCell ref="E13:F13"/>
    <mergeCell ref="E15:F15"/>
    <mergeCell ref="E16:F16"/>
    <mergeCell ref="J4:O4"/>
    <mergeCell ref="A1:A4"/>
    <mergeCell ref="A6:F6"/>
    <mergeCell ref="B8:C8"/>
    <mergeCell ref="E8:F8"/>
    <mergeCell ref="A10:F10"/>
    <mergeCell ref="F3:F4"/>
    <mergeCell ref="B1:E1"/>
    <mergeCell ref="B2:E2"/>
    <mergeCell ref="B3:E3"/>
    <mergeCell ref="B4:E4"/>
  </mergeCells>
  <dataValidations count="1">
    <dataValidation type="list" allowBlank="1" showInputMessage="1" showErrorMessage="1" sqref="E150:E157">
      <formula1>"a,r"</formula1>
    </dataValidation>
  </dataValidations>
  <printOptions horizontalCentered="1"/>
  <pageMargins left="0.51181102362204722" right="0.31496062992125984" top="0.15748031496062992" bottom="0.15748031496062992" header="0.31496062992125984" footer="0.31496062992125984"/>
  <pageSetup paperSize="9" scale="8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8"/>
  <sheetViews>
    <sheetView zoomScale="68" zoomScaleNormal="68" workbookViewId="0">
      <pane xSplit="1" ySplit="7" topLeftCell="B8" activePane="bottomRight" state="frozen"/>
      <selection pane="topRight" activeCell="K14" sqref="K14:O14"/>
      <selection pane="bottomLeft" activeCell="K14" sqref="K14:O14"/>
      <selection pane="bottomRight" activeCell="A8" sqref="A8:A12"/>
    </sheetView>
  </sheetViews>
  <sheetFormatPr baseColWidth="10" defaultColWidth="11.42578125" defaultRowHeight="15" x14ac:dyDescent="0.25"/>
  <cols>
    <col min="1" max="1" width="6.42578125" customWidth="1"/>
    <col min="2" max="2" width="13.85546875" customWidth="1"/>
    <col min="3" max="3" width="22.28515625" customWidth="1"/>
    <col min="4" max="4" width="6.7109375" customWidth="1"/>
    <col min="5" max="5" width="14.42578125" customWidth="1"/>
    <col min="6" max="6" width="13.28515625" customWidth="1"/>
    <col min="7" max="8" width="14.7109375" customWidth="1"/>
    <col min="9" max="10" width="16.5703125" customWidth="1"/>
    <col min="11" max="11" width="24.85546875" customWidth="1"/>
    <col min="12" max="12" width="28.5703125" customWidth="1"/>
    <col min="13" max="13" width="20.5703125" customWidth="1"/>
    <col min="14" max="14" width="6.5703125" customWidth="1"/>
    <col min="15" max="15" width="9.5703125" customWidth="1"/>
    <col min="16" max="16" width="6.85546875" customWidth="1"/>
    <col min="17" max="17" width="9.28515625" customWidth="1"/>
    <col min="18" max="19" width="7.7109375" customWidth="1"/>
    <col min="20" max="20" width="8.140625" customWidth="1"/>
    <col min="21" max="21" width="17.28515625" customWidth="1"/>
    <col min="22" max="22" width="4.7109375" customWidth="1"/>
    <col min="23" max="23" width="20.28515625" customWidth="1"/>
    <col min="24" max="24" width="4.7109375" customWidth="1"/>
    <col min="25" max="25" width="16.7109375" customWidth="1"/>
    <col min="26" max="26" width="4.7109375" customWidth="1"/>
    <col min="27" max="27" width="7.7109375" customWidth="1"/>
    <col min="28" max="29" width="11.42578125" customWidth="1"/>
    <col min="30" max="30" width="19.5703125" customWidth="1"/>
    <col min="31" max="31" width="6.28515625" customWidth="1"/>
    <col min="32" max="32" width="10.7109375" customWidth="1"/>
    <col min="33" max="33" width="19.5703125" customWidth="1"/>
    <col min="34" max="34" width="5.85546875" customWidth="1"/>
    <col min="35" max="35" width="9.42578125" customWidth="1"/>
    <col min="36" max="36" width="24.7109375" customWidth="1"/>
    <col min="37" max="37" width="6.42578125" customWidth="1"/>
    <col min="38" max="38" width="8.42578125" customWidth="1"/>
    <col min="39" max="39" width="9.140625" customWidth="1"/>
    <col min="41" max="41" width="11.42578125" hidden="1" customWidth="1"/>
    <col min="43" max="43" width="0" hidden="1" customWidth="1"/>
  </cols>
  <sheetData>
    <row r="1" spans="1:43" ht="33.75" x14ac:dyDescent="0.5">
      <c r="A1" s="225" t="s">
        <v>130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</row>
    <row r="2" spans="1:43" ht="18.75" x14ac:dyDescent="0.3">
      <c r="A2" s="226" t="s">
        <v>131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</row>
    <row r="4" spans="1:43" ht="26.25" x14ac:dyDescent="0.4">
      <c r="A4" s="227" t="str">
        <f>'Datos iniciales'!L19</f>
        <v>FACULTAD CIENCIAS ECONÓMICAS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</row>
    <row r="5" spans="1:43" x14ac:dyDescent="0.25">
      <c r="A5" s="229" t="s">
        <v>132</v>
      </c>
      <c r="B5" s="230"/>
      <c r="C5" s="230"/>
      <c r="D5" s="230"/>
      <c r="E5" s="230"/>
      <c r="F5" s="230"/>
      <c r="G5" s="230"/>
      <c r="H5" s="230"/>
      <c r="I5" s="230"/>
      <c r="J5" s="231"/>
      <c r="K5" s="228" t="s">
        <v>133</v>
      </c>
      <c r="L5" s="228"/>
      <c r="M5" s="228"/>
      <c r="N5" s="228"/>
      <c r="O5" s="228"/>
      <c r="P5" s="228"/>
      <c r="Q5" s="228"/>
      <c r="R5" s="222" t="s">
        <v>134</v>
      </c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01" t="s">
        <v>135</v>
      </c>
      <c r="AD5" s="224" t="s">
        <v>136</v>
      </c>
      <c r="AE5" s="224"/>
      <c r="AF5" s="201" t="s">
        <v>137</v>
      </c>
      <c r="AG5" s="224" t="s">
        <v>138</v>
      </c>
      <c r="AH5" s="224"/>
      <c r="AI5" s="201" t="s">
        <v>139</v>
      </c>
      <c r="AJ5" s="224" t="s">
        <v>140</v>
      </c>
      <c r="AK5" s="224"/>
      <c r="AL5" s="201" t="s">
        <v>141</v>
      </c>
      <c r="AM5" s="228" t="s">
        <v>142</v>
      </c>
    </row>
    <row r="6" spans="1:43" x14ac:dyDescent="0.25">
      <c r="A6" s="232"/>
      <c r="B6" s="233"/>
      <c r="C6" s="233"/>
      <c r="D6" s="233"/>
      <c r="E6" s="233"/>
      <c r="F6" s="233"/>
      <c r="G6" s="233"/>
      <c r="H6" s="233"/>
      <c r="I6" s="233"/>
      <c r="J6" s="234"/>
      <c r="K6" s="228"/>
      <c r="L6" s="228"/>
      <c r="M6" s="228"/>
      <c r="N6" s="228"/>
      <c r="O6" s="228"/>
      <c r="P6" s="228"/>
      <c r="Q6" s="228"/>
      <c r="R6" s="222" t="s">
        <v>143</v>
      </c>
      <c r="S6" s="222"/>
      <c r="T6" s="222"/>
      <c r="U6" s="222" t="s">
        <v>144</v>
      </c>
      <c r="V6" s="222"/>
      <c r="W6" s="222"/>
      <c r="X6" s="222"/>
      <c r="Y6" s="222"/>
      <c r="Z6" s="222"/>
      <c r="AA6" s="223" t="s">
        <v>145</v>
      </c>
      <c r="AB6" s="224" t="s">
        <v>146</v>
      </c>
      <c r="AC6" s="202"/>
      <c r="AD6" s="224"/>
      <c r="AE6" s="224"/>
      <c r="AF6" s="202"/>
      <c r="AG6" s="224"/>
      <c r="AH6" s="224"/>
      <c r="AI6" s="202"/>
      <c r="AJ6" s="224"/>
      <c r="AK6" s="224"/>
      <c r="AL6" s="202"/>
      <c r="AM6" s="228"/>
    </row>
    <row r="7" spans="1:43" s="111" customFormat="1" ht="76.5" customHeight="1" x14ac:dyDescent="0.25">
      <c r="A7" s="106" t="s">
        <v>147</v>
      </c>
      <c r="B7" s="106" t="s">
        <v>148</v>
      </c>
      <c r="C7" s="106" t="s">
        <v>12</v>
      </c>
      <c r="D7" s="106" t="s">
        <v>149</v>
      </c>
      <c r="E7" s="106" t="s">
        <v>150</v>
      </c>
      <c r="F7" s="106" t="s">
        <v>151</v>
      </c>
      <c r="G7" s="106" t="s">
        <v>152</v>
      </c>
      <c r="H7" s="106" t="s">
        <v>153</v>
      </c>
      <c r="I7" s="106" t="s">
        <v>154</v>
      </c>
      <c r="J7" s="106" t="s">
        <v>155</v>
      </c>
      <c r="K7" s="106" t="s">
        <v>156</v>
      </c>
      <c r="L7" s="106" t="s">
        <v>157</v>
      </c>
      <c r="M7" s="106" t="s">
        <v>158</v>
      </c>
      <c r="N7" s="106" t="s">
        <v>159</v>
      </c>
      <c r="O7" s="106" t="s">
        <v>160</v>
      </c>
      <c r="P7" s="106" t="s">
        <v>159</v>
      </c>
      <c r="Q7" s="106" t="s">
        <v>161</v>
      </c>
      <c r="R7" s="106" t="s">
        <v>162</v>
      </c>
      <c r="S7" s="106" t="s">
        <v>163</v>
      </c>
      <c r="T7" s="106" t="s">
        <v>164</v>
      </c>
      <c r="U7" s="224" t="s">
        <v>165</v>
      </c>
      <c r="V7" s="224"/>
      <c r="W7" s="224" t="s">
        <v>166</v>
      </c>
      <c r="X7" s="224"/>
      <c r="Y7" s="224" t="s">
        <v>167</v>
      </c>
      <c r="Z7" s="224"/>
      <c r="AA7" s="223"/>
      <c r="AB7" s="224"/>
      <c r="AC7" s="203"/>
      <c r="AD7" s="224"/>
      <c r="AE7" s="224"/>
      <c r="AF7" s="203"/>
      <c r="AG7" s="224"/>
      <c r="AH7" s="224"/>
      <c r="AI7" s="203"/>
      <c r="AJ7" s="224"/>
      <c r="AK7" s="224"/>
      <c r="AL7" s="203"/>
      <c r="AM7" s="228"/>
    </row>
    <row r="8" spans="1:43" x14ac:dyDescent="0.25">
      <c r="A8" s="214">
        <v>1</v>
      </c>
      <c r="B8" s="219"/>
      <c r="C8" s="219"/>
      <c r="D8" s="219"/>
      <c r="E8" s="199"/>
      <c r="F8" s="218" t="str">
        <f>IF(AM8=40,"TIEMPO COMPLETO",IF(AM8&gt;=20,"MEDIO TIEMPO",IF(AM8&gt;=1,"TIEMPO PARCIAL","")))</f>
        <v/>
      </c>
      <c r="G8" s="199"/>
      <c r="H8" s="215"/>
      <c r="I8" s="199"/>
      <c r="J8" s="215"/>
      <c r="K8" s="103"/>
      <c r="L8" s="103"/>
      <c r="M8" s="103"/>
      <c r="N8" s="102"/>
      <c r="O8" s="102"/>
      <c r="P8" s="105">
        <f t="shared" ref="P8:P12" si="0">N8*O8</f>
        <v>0</v>
      </c>
      <c r="Q8" s="213">
        <f>SUM(P8:P12)</f>
        <v>0</v>
      </c>
      <c r="R8" s="213">
        <f>COUNT(N8:N12)</f>
        <v>0</v>
      </c>
      <c r="S8" s="213">
        <f>SUM(O8:O12)</f>
        <v>0</v>
      </c>
      <c r="T8" s="213">
        <f>COUNT(N8:N12)</f>
        <v>0</v>
      </c>
      <c r="U8" s="199"/>
      <c r="V8" s="200"/>
      <c r="W8" s="199"/>
      <c r="X8" s="200"/>
      <c r="Y8" s="199"/>
      <c r="Z8" s="200"/>
      <c r="AA8" s="200"/>
      <c r="AB8" s="213">
        <f>+AA8+Z8+V8+Q8+R8+S8+T8+X8</f>
        <v>0</v>
      </c>
      <c r="AC8" s="204" t="str">
        <f>IF(L8="","",(AB8/$AM8))</f>
        <v/>
      </c>
      <c r="AD8" s="199"/>
      <c r="AE8" s="200"/>
      <c r="AF8" s="204" t="str">
        <f>IF(AD8="","",(AE8/$AM8))</f>
        <v/>
      </c>
      <c r="AG8" s="199"/>
      <c r="AH8" s="200"/>
      <c r="AI8" s="204" t="str">
        <f>IF(AG8="","",(AH8/$AM8))</f>
        <v/>
      </c>
      <c r="AJ8" s="199"/>
      <c r="AK8" s="208"/>
      <c r="AL8" s="204" t="str">
        <f>IF(AJ8="","",(AK8/$AM8))</f>
        <v/>
      </c>
      <c r="AM8" s="211">
        <f t="shared" ref="AM8:AM68" si="1">AK8+AB8+AH8+AE8</f>
        <v>0</v>
      </c>
      <c r="AO8" t="s">
        <v>56</v>
      </c>
      <c r="AQ8" t="s">
        <v>168</v>
      </c>
    </row>
    <row r="9" spans="1:43" x14ac:dyDescent="0.25">
      <c r="A9" s="214"/>
      <c r="B9" s="220"/>
      <c r="C9" s="220"/>
      <c r="D9" s="220"/>
      <c r="E9" s="199"/>
      <c r="F9" s="218"/>
      <c r="G9" s="199"/>
      <c r="H9" s="216"/>
      <c r="I9" s="199"/>
      <c r="J9" s="216"/>
      <c r="K9" s="103"/>
      <c r="L9" s="103"/>
      <c r="M9" s="103"/>
      <c r="N9" s="102"/>
      <c r="O9" s="102"/>
      <c r="P9" s="105">
        <f t="shared" si="0"/>
        <v>0</v>
      </c>
      <c r="Q9" s="213"/>
      <c r="R9" s="213"/>
      <c r="S9" s="213"/>
      <c r="T9" s="213"/>
      <c r="U9" s="199"/>
      <c r="V9" s="200"/>
      <c r="W9" s="199"/>
      <c r="X9" s="200"/>
      <c r="Y9" s="199"/>
      <c r="Z9" s="200"/>
      <c r="AA9" s="200"/>
      <c r="AB9" s="213"/>
      <c r="AC9" s="205"/>
      <c r="AD9" s="199"/>
      <c r="AE9" s="200"/>
      <c r="AF9" s="205"/>
      <c r="AG9" s="199"/>
      <c r="AH9" s="200"/>
      <c r="AI9" s="205"/>
      <c r="AJ9" s="199"/>
      <c r="AK9" s="209"/>
      <c r="AL9" s="205"/>
      <c r="AM9" s="212"/>
      <c r="AO9" t="s">
        <v>57</v>
      </c>
      <c r="AQ9" t="s">
        <v>169</v>
      </c>
    </row>
    <row r="10" spans="1:43" ht="15" customHeight="1" x14ac:dyDescent="0.25">
      <c r="A10" s="214"/>
      <c r="B10" s="220"/>
      <c r="C10" s="220"/>
      <c r="D10" s="220"/>
      <c r="E10" s="199"/>
      <c r="F10" s="218"/>
      <c r="G10" s="199"/>
      <c r="H10" s="216"/>
      <c r="I10" s="199"/>
      <c r="J10" s="216"/>
      <c r="K10" s="103"/>
      <c r="L10" s="103"/>
      <c r="M10" s="103"/>
      <c r="N10" s="102"/>
      <c r="O10" s="102"/>
      <c r="P10" s="105">
        <f t="shared" si="0"/>
        <v>0</v>
      </c>
      <c r="Q10" s="213"/>
      <c r="R10" s="213"/>
      <c r="S10" s="213"/>
      <c r="T10" s="213"/>
      <c r="U10" s="199"/>
      <c r="V10" s="200"/>
      <c r="W10" s="199"/>
      <c r="X10" s="200"/>
      <c r="Y10" s="199"/>
      <c r="Z10" s="200"/>
      <c r="AA10" s="200"/>
      <c r="AB10" s="213"/>
      <c r="AC10" s="205"/>
      <c r="AD10" s="199"/>
      <c r="AE10" s="200"/>
      <c r="AF10" s="205"/>
      <c r="AG10" s="199"/>
      <c r="AH10" s="200"/>
      <c r="AI10" s="205"/>
      <c r="AJ10" s="199"/>
      <c r="AK10" s="209"/>
      <c r="AL10" s="205"/>
      <c r="AM10" s="212"/>
      <c r="AO10" t="s">
        <v>58</v>
      </c>
      <c r="AQ10" t="s">
        <v>170</v>
      </c>
    </row>
    <row r="11" spans="1:43" ht="15" customHeight="1" x14ac:dyDescent="0.25">
      <c r="A11" s="214"/>
      <c r="B11" s="220"/>
      <c r="C11" s="220"/>
      <c r="D11" s="220"/>
      <c r="E11" s="199"/>
      <c r="F11" s="218"/>
      <c r="G11" s="199"/>
      <c r="H11" s="216"/>
      <c r="I11" s="199"/>
      <c r="J11" s="216"/>
      <c r="K11" s="103"/>
      <c r="L11" s="103"/>
      <c r="M11" s="103"/>
      <c r="N11" s="102"/>
      <c r="O11" s="102"/>
      <c r="P11" s="105">
        <f t="shared" si="0"/>
        <v>0</v>
      </c>
      <c r="Q11" s="213"/>
      <c r="R11" s="213"/>
      <c r="S11" s="213"/>
      <c r="T11" s="213"/>
      <c r="U11" s="199"/>
      <c r="V11" s="200"/>
      <c r="W11" s="199"/>
      <c r="X11" s="200"/>
      <c r="Y11" s="199"/>
      <c r="Z11" s="200"/>
      <c r="AA11" s="200"/>
      <c r="AB11" s="213"/>
      <c r="AC11" s="205"/>
      <c r="AD11" s="199"/>
      <c r="AE11" s="200"/>
      <c r="AF11" s="205"/>
      <c r="AG11" s="199"/>
      <c r="AH11" s="200"/>
      <c r="AI11" s="205"/>
      <c r="AJ11" s="199"/>
      <c r="AK11" s="209"/>
      <c r="AL11" s="205"/>
      <c r="AM11" s="212"/>
      <c r="AO11" t="s">
        <v>59</v>
      </c>
      <c r="AQ11" t="s">
        <v>171</v>
      </c>
    </row>
    <row r="12" spans="1:43" ht="15" customHeight="1" x14ac:dyDescent="0.25">
      <c r="A12" s="214"/>
      <c r="B12" s="221"/>
      <c r="C12" s="221"/>
      <c r="D12" s="221"/>
      <c r="E12" s="199"/>
      <c r="F12" s="218"/>
      <c r="G12" s="199"/>
      <c r="H12" s="217"/>
      <c r="I12" s="199"/>
      <c r="J12" s="217"/>
      <c r="K12" s="103"/>
      <c r="L12" s="103"/>
      <c r="M12" s="103"/>
      <c r="N12" s="102"/>
      <c r="O12" s="102"/>
      <c r="P12" s="105">
        <f t="shared" si="0"/>
        <v>0</v>
      </c>
      <c r="Q12" s="213"/>
      <c r="R12" s="213"/>
      <c r="S12" s="213"/>
      <c r="T12" s="213"/>
      <c r="U12" s="199"/>
      <c r="V12" s="200"/>
      <c r="W12" s="199"/>
      <c r="X12" s="200"/>
      <c r="Y12" s="199"/>
      <c r="Z12" s="200"/>
      <c r="AA12" s="200"/>
      <c r="AB12" s="213"/>
      <c r="AC12" s="206"/>
      <c r="AD12" s="199"/>
      <c r="AE12" s="200"/>
      <c r="AF12" s="206"/>
      <c r="AG12" s="199"/>
      <c r="AH12" s="200"/>
      <c r="AI12" s="206"/>
      <c r="AJ12" s="199"/>
      <c r="AK12" s="210"/>
      <c r="AL12" s="206"/>
      <c r="AM12" s="212"/>
      <c r="AO12" t="s">
        <v>60</v>
      </c>
      <c r="AQ12" t="s">
        <v>172</v>
      </c>
    </row>
    <row r="13" spans="1:43" ht="15" customHeight="1" x14ac:dyDescent="0.25">
      <c r="A13" s="214">
        <f>+A8+1</f>
        <v>2</v>
      </c>
      <c r="B13" s="199"/>
      <c r="C13" s="199"/>
      <c r="D13" s="199"/>
      <c r="E13" s="199"/>
      <c r="F13" s="218" t="str">
        <f t="shared" ref="F13" si="2">IF(AM13=40,"TIEMPO COMPLETO",IF(AM13&gt;=20,"MEDIO TIEMPO",IF(AM13&gt;=1,"TIEMPO PARCIAL","")))</f>
        <v/>
      </c>
      <c r="G13" s="199"/>
      <c r="H13" s="215"/>
      <c r="I13" s="199"/>
      <c r="J13" s="215"/>
      <c r="K13" s="103"/>
      <c r="L13" s="103"/>
      <c r="M13" s="103"/>
      <c r="N13" s="102"/>
      <c r="O13" s="102"/>
      <c r="P13" s="105">
        <f>N13*O13</f>
        <v>0</v>
      </c>
      <c r="Q13" s="213">
        <f>SUM(P13:P17)</f>
        <v>0</v>
      </c>
      <c r="R13" s="213">
        <f t="shared" ref="R13" si="3">COUNT(N13:N17)</f>
        <v>0</v>
      </c>
      <c r="S13" s="213">
        <f t="shared" ref="S13" si="4">SUM(O13:O17)</f>
        <v>0</v>
      </c>
      <c r="T13" s="213">
        <f t="shared" ref="T13" si="5">COUNT(N13:N17)</f>
        <v>0</v>
      </c>
      <c r="U13" s="199"/>
      <c r="V13" s="200"/>
      <c r="W13" s="199"/>
      <c r="X13" s="200"/>
      <c r="Y13" s="199"/>
      <c r="Z13" s="200"/>
      <c r="AA13" s="207"/>
      <c r="AB13" s="213">
        <f>+AA13+Z13+V13+Q13+R13+S13+T13+X13</f>
        <v>0</v>
      </c>
      <c r="AC13" s="204" t="str">
        <f t="shared" ref="AC13" si="6">IF(L13="","",(AB13/$AM13))</f>
        <v/>
      </c>
      <c r="AD13" s="199"/>
      <c r="AE13" s="200"/>
      <c r="AF13" s="204" t="str">
        <f t="shared" ref="AF13" si="7">IF(AD13="","",(AE13/$AM13))</f>
        <v/>
      </c>
      <c r="AG13" s="199"/>
      <c r="AH13" s="200"/>
      <c r="AI13" s="204" t="str">
        <f t="shared" ref="AI13" si="8">IF(AG13="","",(AH13/$AM13))</f>
        <v/>
      </c>
      <c r="AJ13" s="199"/>
      <c r="AK13" s="208"/>
      <c r="AL13" s="204" t="str">
        <f t="shared" ref="AL13" si="9">IF(AJ13="","",(AK13/$AM13))</f>
        <v/>
      </c>
      <c r="AM13" s="211">
        <f t="shared" si="1"/>
        <v>0</v>
      </c>
      <c r="AO13" t="s">
        <v>61</v>
      </c>
      <c r="AQ13" t="s">
        <v>173</v>
      </c>
    </row>
    <row r="14" spans="1:43" ht="15" customHeight="1" x14ac:dyDescent="0.25">
      <c r="A14" s="214"/>
      <c r="B14" s="199"/>
      <c r="C14" s="199"/>
      <c r="D14" s="199"/>
      <c r="E14" s="199"/>
      <c r="F14" s="218"/>
      <c r="G14" s="199"/>
      <c r="H14" s="216"/>
      <c r="I14" s="199"/>
      <c r="J14" s="216"/>
      <c r="K14" s="103"/>
      <c r="L14" s="103"/>
      <c r="M14" s="103"/>
      <c r="N14" s="102"/>
      <c r="O14" s="102"/>
      <c r="P14" s="105">
        <f t="shared" ref="P14:P17" si="10">N14*O14</f>
        <v>0</v>
      </c>
      <c r="Q14" s="213"/>
      <c r="R14" s="213"/>
      <c r="S14" s="213"/>
      <c r="T14" s="213"/>
      <c r="U14" s="199"/>
      <c r="V14" s="200"/>
      <c r="W14" s="199"/>
      <c r="X14" s="200"/>
      <c r="Y14" s="199"/>
      <c r="Z14" s="200"/>
      <c r="AA14" s="207"/>
      <c r="AB14" s="213"/>
      <c r="AC14" s="205"/>
      <c r="AD14" s="199"/>
      <c r="AE14" s="200"/>
      <c r="AF14" s="205"/>
      <c r="AG14" s="199"/>
      <c r="AH14" s="200"/>
      <c r="AI14" s="205"/>
      <c r="AJ14" s="199"/>
      <c r="AK14" s="209"/>
      <c r="AL14" s="205"/>
      <c r="AM14" s="212"/>
      <c r="AO14" t="s">
        <v>62</v>
      </c>
      <c r="AQ14" t="s">
        <v>174</v>
      </c>
    </row>
    <row r="15" spans="1:43" ht="15" customHeight="1" x14ac:dyDescent="0.25">
      <c r="A15" s="214"/>
      <c r="B15" s="199"/>
      <c r="C15" s="199"/>
      <c r="D15" s="199"/>
      <c r="E15" s="199"/>
      <c r="F15" s="218"/>
      <c r="G15" s="199"/>
      <c r="H15" s="216"/>
      <c r="I15" s="199"/>
      <c r="J15" s="216"/>
      <c r="K15" s="103"/>
      <c r="L15" s="103"/>
      <c r="M15" s="103"/>
      <c r="N15" s="102"/>
      <c r="O15" s="102"/>
      <c r="P15" s="105">
        <f t="shared" si="10"/>
        <v>0</v>
      </c>
      <c r="Q15" s="213"/>
      <c r="R15" s="213"/>
      <c r="S15" s="213"/>
      <c r="T15" s="213"/>
      <c r="U15" s="199"/>
      <c r="V15" s="200"/>
      <c r="W15" s="199"/>
      <c r="X15" s="200"/>
      <c r="Y15" s="199"/>
      <c r="Z15" s="200"/>
      <c r="AA15" s="207"/>
      <c r="AB15" s="213"/>
      <c r="AC15" s="205"/>
      <c r="AD15" s="199"/>
      <c r="AE15" s="200"/>
      <c r="AF15" s="205"/>
      <c r="AG15" s="199"/>
      <c r="AH15" s="200"/>
      <c r="AI15" s="205"/>
      <c r="AJ15" s="199"/>
      <c r="AK15" s="209"/>
      <c r="AL15" s="205"/>
      <c r="AM15" s="212"/>
      <c r="AQ15" t="s">
        <v>175</v>
      </c>
    </row>
    <row r="16" spans="1:43" ht="15" customHeight="1" x14ac:dyDescent="0.25">
      <c r="A16" s="214"/>
      <c r="B16" s="199"/>
      <c r="C16" s="199"/>
      <c r="D16" s="199"/>
      <c r="E16" s="199"/>
      <c r="F16" s="218"/>
      <c r="G16" s="199"/>
      <c r="H16" s="216"/>
      <c r="I16" s="199"/>
      <c r="J16" s="216"/>
      <c r="K16" s="103"/>
      <c r="L16" s="103"/>
      <c r="M16" s="103"/>
      <c r="N16" s="102"/>
      <c r="O16" s="102"/>
      <c r="P16" s="105">
        <f t="shared" si="10"/>
        <v>0</v>
      </c>
      <c r="Q16" s="213"/>
      <c r="R16" s="213"/>
      <c r="S16" s="213"/>
      <c r="T16" s="213"/>
      <c r="U16" s="199"/>
      <c r="V16" s="200"/>
      <c r="W16" s="199"/>
      <c r="X16" s="200"/>
      <c r="Y16" s="199"/>
      <c r="Z16" s="200"/>
      <c r="AA16" s="207"/>
      <c r="AB16" s="213"/>
      <c r="AC16" s="205"/>
      <c r="AD16" s="199"/>
      <c r="AE16" s="200"/>
      <c r="AF16" s="205"/>
      <c r="AG16" s="199"/>
      <c r="AH16" s="200"/>
      <c r="AI16" s="205"/>
      <c r="AJ16" s="199"/>
      <c r="AK16" s="209"/>
      <c r="AL16" s="205"/>
      <c r="AM16" s="212"/>
      <c r="AQ16" t="s">
        <v>176</v>
      </c>
    </row>
    <row r="17" spans="1:43" ht="15" customHeight="1" x14ac:dyDescent="0.25">
      <c r="A17" s="214"/>
      <c r="B17" s="199"/>
      <c r="C17" s="199"/>
      <c r="D17" s="199"/>
      <c r="E17" s="199"/>
      <c r="F17" s="218"/>
      <c r="G17" s="199"/>
      <c r="H17" s="217"/>
      <c r="I17" s="199"/>
      <c r="J17" s="217"/>
      <c r="K17" s="103"/>
      <c r="L17" s="103"/>
      <c r="M17" s="103"/>
      <c r="N17" s="102"/>
      <c r="O17" s="102"/>
      <c r="P17" s="105">
        <f t="shared" si="10"/>
        <v>0</v>
      </c>
      <c r="Q17" s="213"/>
      <c r="R17" s="213"/>
      <c r="S17" s="213"/>
      <c r="T17" s="213"/>
      <c r="U17" s="199"/>
      <c r="V17" s="200"/>
      <c r="W17" s="199"/>
      <c r="X17" s="200"/>
      <c r="Y17" s="199"/>
      <c r="Z17" s="200"/>
      <c r="AA17" s="207"/>
      <c r="AB17" s="213"/>
      <c r="AC17" s="206"/>
      <c r="AD17" s="199"/>
      <c r="AE17" s="200"/>
      <c r="AF17" s="206"/>
      <c r="AG17" s="199"/>
      <c r="AH17" s="200"/>
      <c r="AI17" s="206"/>
      <c r="AJ17" s="199"/>
      <c r="AK17" s="210"/>
      <c r="AL17" s="206"/>
      <c r="AM17" s="212"/>
      <c r="AO17" t="s">
        <v>177</v>
      </c>
      <c r="AQ17" t="s">
        <v>178</v>
      </c>
    </row>
    <row r="18" spans="1:43" ht="15" customHeight="1" x14ac:dyDescent="0.25">
      <c r="A18" s="214">
        <f>+A13+1</f>
        <v>3</v>
      </c>
      <c r="B18" s="199"/>
      <c r="C18" s="199"/>
      <c r="D18" s="199"/>
      <c r="E18" s="199"/>
      <c r="F18" s="218" t="str">
        <f t="shared" ref="F18" si="11">IF(AM18=40,"TIEMPO COMPLETO",IF(AM18&gt;=20,"MEDIO TIEMPO",IF(AM18&gt;=1,"TIEMPO PARCIAL","")))</f>
        <v/>
      </c>
      <c r="G18" s="199"/>
      <c r="H18" s="215"/>
      <c r="I18" s="199"/>
      <c r="J18" s="215"/>
      <c r="K18" s="103"/>
      <c r="L18" s="103"/>
      <c r="M18" s="103"/>
      <c r="N18" s="102"/>
      <c r="O18" s="102"/>
      <c r="P18" s="105">
        <f>N18*O18</f>
        <v>0</v>
      </c>
      <c r="Q18" s="213">
        <f>SUM(P18:P22)</f>
        <v>0</v>
      </c>
      <c r="R18" s="213">
        <f t="shared" ref="R18" si="12">COUNT(N18:N22)</f>
        <v>0</v>
      </c>
      <c r="S18" s="213">
        <f t="shared" ref="S18" si="13">SUM(O18:O22)</f>
        <v>0</v>
      </c>
      <c r="T18" s="213">
        <f t="shared" ref="T18" si="14">COUNT(N18:N22)</f>
        <v>0</v>
      </c>
      <c r="U18" s="199"/>
      <c r="V18" s="200"/>
      <c r="W18" s="199"/>
      <c r="X18" s="200"/>
      <c r="Y18" s="199"/>
      <c r="Z18" s="200"/>
      <c r="AA18" s="207"/>
      <c r="AB18" s="213">
        <f>+AA18+Z18+V18+Q18+R18+S18+T18+X18</f>
        <v>0</v>
      </c>
      <c r="AC18" s="204" t="str">
        <f t="shared" ref="AC18" si="15">IF(L18="","",(AB18/$AM18))</f>
        <v/>
      </c>
      <c r="AD18" s="199"/>
      <c r="AE18" s="200"/>
      <c r="AF18" s="204" t="str">
        <f t="shared" ref="AF18" si="16">IF(AD18="","",(AE18/$AM18))</f>
        <v/>
      </c>
      <c r="AG18" s="199"/>
      <c r="AH18" s="200"/>
      <c r="AI18" s="204" t="str">
        <f t="shared" ref="AI18" si="17">IF(AG18="","",(AH18/$AM18))</f>
        <v/>
      </c>
      <c r="AJ18" s="199"/>
      <c r="AK18" s="208"/>
      <c r="AL18" s="204" t="str">
        <f t="shared" ref="AL18" si="18">IF(AJ18="","",(AK18/$AM18))</f>
        <v/>
      </c>
      <c r="AM18" s="211">
        <f t="shared" si="1"/>
        <v>0</v>
      </c>
      <c r="AO18" t="s">
        <v>179</v>
      </c>
      <c r="AQ18" t="s">
        <v>180</v>
      </c>
    </row>
    <row r="19" spans="1:43" ht="15" customHeight="1" x14ac:dyDescent="0.25">
      <c r="A19" s="214"/>
      <c r="B19" s="199"/>
      <c r="C19" s="199"/>
      <c r="D19" s="199"/>
      <c r="E19" s="199"/>
      <c r="F19" s="218"/>
      <c r="G19" s="199"/>
      <c r="H19" s="216"/>
      <c r="I19" s="199"/>
      <c r="J19" s="216"/>
      <c r="K19" s="103"/>
      <c r="L19" s="103"/>
      <c r="M19" s="103"/>
      <c r="N19" s="102"/>
      <c r="O19" s="102"/>
      <c r="P19" s="105">
        <f t="shared" ref="P19:P22" si="19">N19*O19</f>
        <v>0</v>
      </c>
      <c r="Q19" s="213"/>
      <c r="R19" s="213"/>
      <c r="S19" s="213"/>
      <c r="T19" s="213"/>
      <c r="U19" s="199"/>
      <c r="V19" s="200"/>
      <c r="W19" s="199"/>
      <c r="X19" s="200"/>
      <c r="Y19" s="199"/>
      <c r="Z19" s="200"/>
      <c r="AA19" s="207"/>
      <c r="AB19" s="213"/>
      <c r="AC19" s="205"/>
      <c r="AD19" s="199"/>
      <c r="AE19" s="200"/>
      <c r="AF19" s="205"/>
      <c r="AG19" s="199"/>
      <c r="AH19" s="200"/>
      <c r="AI19" s="205"/>
      <c r="AJ19" s="199"/>
      <c r="AK19" s="209"/>
      <c r="AL19" s="205"/>
      <c r="AM19" s="212"/>
      <c r="AO19" t="s">
        <v>181</v>
      </c>
      <c r="AQ19" t="s">
        <v>182</v>
      </c>
    </row>
    <row r="20" spans="1:43" ht="15" customHeight="1" x14ac:dyDescent="0.25">
      <c r="A20" s="214"/>
      <c r="B20" s="199"/>
      <c r="C20" s="199"/>
      <c r="D20" s="199"/>
      <c r="E20" s="199"/>
      <c r="F20" s="218"/>
      <c r="G20" s="199"/>
      <c r="H20" s="216"/>
      <c r="I20" s="199"/>
      <c r="J20" s="216"/>
      <c r="K20" s="103"/>
      <c r="L20" s="103"/>
      <c r="M20" s="103"/>
      <c r="N20" s="102"/>
      <c r="O20" s="102"/>
      <c r="P20" s="105">
        <f t="shared" si="19"/>
        <v>0</v>
      </c>
      <c r="Q20" s="213"/>
      <c r="R20" s="213"/>
      <c r="S20" s="213"/>
      <c r="T20" s="213"/>
      <c r="U20" s="199"/>
      <c r="V20" s="200"/>
      <c r="W20" s="199"/>
      <c r="X20" s="200"/>
      <c r="Y20" s="199"/>
      <c r="Z20" s="200"/>
      <c r="AA20" s="207"/>
      <c r="AB20" s="213"/>
      <c r="AC20" s="205"/>
      <c r="AD20" s="199"/>
      <c r="AE20" s="200"/>
      <c r="AF20" s="205"/>
      <c r="AG20" s="199"/>
      <c r="AH20" s="200"/>
      <c r="AI20" s="205"/>
      <c r="AJ20" s="199"/>
      <c r="AK20" s="209"/>
      <c r="AL20" s="205"/>
      <c r="AM20" s="212"/>
      <c r="AO20" t="s">
        <v>183</v>
      </c>
      <c r="AQ20" t="s">
        <v>184</v>
      </c>
    </row>
    <row r="21" spans="1:43" ht="15" customHeight="1" x14ac:dyDescent="0.25">
      <c r="A21" s="214"/>
      <c r="B21" s="199"/>
      <c r="C21" s="199"/>
      <c r="D21" s="199"/>
      <c r="E21" s="199"/>
      <c r="F21" s="218"/>
      <c r="G21" s="199"/>
      <c r="H21" s="216"/>
      <c r="I21" s="199"/>
      <c r="J21" s="216"/>
      <c r="K21" s="103"/>
      <c r="L21" s="103"/>
      <c r="M21" s="103"/>
      <c r="N21" s="102"/>
      <c r="O21" s="102"/>
      <c r="P21" s="105">
        <f t="shared" si="19"/>
        <v>0</v>
      </c>
      <c r="Q21" s="213"/>
      <c r="R21" s="213"/>
      <c r="S21" s="213"/>
      <c r="T21" s="213"/>
      <c r="U21" s="199"/>
      <c r="V21" s="200"/>
      <c r="W21" s="199"/>
      <c r="X21" s="200"/>
      <c r="Y21" s="199"/>
      <c r="Z21" s="200"/>
      <c r="AA21" s="207"/>
      <c r="AB21" s="213"/>
      <c r="AC21" s="205"/>
      <c r="AD21" s="199"/>
      <c r="AE21" s="200"/>
      <c r="AF21" s="205"/>
      <c r="AG21" s="199"/>
      <c r="AH21" s="200"/>
      <c r="AI21" s="205"/>
      <c r="AJ21" s="199"/>
      <c r="AK21" s="209"/>
      <c r="AL21" s="205"/>
      <c r="AM21" s="212"/>
      <c r="AO21" t="s">
        <v>185</v>
      </c>
      <c r="AQ21" t="s">
        <v>186</v>
      </c>
    </row>
    <row r="22" spans="1:43" ht="15" customHeight="1" x14ac:dyDescent="0.25">
      <c r="A22" s="214"/>
      <c r="B22" s="199"/>
      <c r="C22" s="199"/>
      <c r="D22" s="199"/>
      <c r="E22" s="199"/>
      <c r="F22" s="218"/>
      <c r="G22" s="199"/>
      <c r="H22" s="217"/>
      <c r="I22" s="199"/>
      <c r="J22" s="217"/>
      <c r="K22" s="103"/>
      <c r="L22" s="103"/>
      <c r="M22" s="103"/>
      <c r="N22" s="102"/>
      <c r="O22" s="102"/>
      <c r="P22" s="105">
        <f t="shared" si="19"/>
        <v>0</v>
      </c>
      <c r="Q22" s="213"/>
      <c r="R22" s="213"/>
      <c r="S22" s="213"/>
      <c r="T22" s="213"/>
      <c r="U22" s="199"/>
      <c r="V22" s="200"/>
      <c r="W22" s="199"/>
      <c r="X22" s="200"/>
      <c r="Y22" s="199"/>
      <c r="Z22" s="200"/>
      <c r="AA22" s="207"/>
      <c r="AB22" s="213"/>
      <c r="AC22" s="206"/>
      <c r="AD22" s="199"/>
      <c r="AE22" s="200"/>
      <c r="AF22" s="206"/>
      <c r="AG22" s="199"/>
      <c r="AH22" s="200"/>
      <c r="AI22" s="206"/>
      <c r="AJ22" s="199"/>
      <c r="AK22" s="210"/>
      <c r="AL22" s="206"/>
      <c r="AM22" s="212"/>
      <c r="AO22" t="s">
        <v>187</v>
      </c>
      <c r="AQ22" t="s">
        <v>188</v>
      </c>
    </row>
    <row r="23" spans="1:43" ht="15" customHeight="1" x14ac:dyDescent="0.25">
      <c r="A23" s="214">
        <f>+A18+1</f>
        <v>4</v>
      </c>
      <c r="B23" s="199"/>
      <c r="C23" s="199"/>
      <c r="D23" s="199"/>
      <c r="E23" s="199"/>
      <c r="F23" s="218" t="str">
        <f t="shared" ref="F23" si="20">IF(AM23=40,"TIEMPO COMPLETO",IF(AM23&gt;=20,"MEDIO TIEMPO",IF(AM23&gt;=1,"TIEMPO PARCIAL","")))</f>
        <v/>
      </c>
      <c r="G23" s="199"/>
      <c r="H23" s="215"/>
      <c r="I23" s="199"/>
      <c r="J23" s="215"/>
      <c r="K23" s="103"/>
      <c r="L23" s="103"/>
      <c r="M23" s="103"/>
      <c r="N23" s="102"/>
      <c r="O23" s="102"/>
      <c r="P23" s="105">
        <f>N23*O23</f>
        <v>0</v>
      </c>
      <c r="Q23" s="213">
        <f>SUM(P23:P27)</f>
        <v>0</v>
      </c>
      <c r="R23" s="213">
        <f t="shared" ref="R23" si="21">COUNT(N23:N27)</f>
        <v>0</v>
      </c>
      <c r="S23" s="213">
        <f t="shared" ref="S23" si="22">SUM(O23:O27)</f>
        <v>0</v>
      </c>
      <c r="T23" s="213">
        <f t="shared" ref="T23" si="23">COUNT(N23:N27)</f>
        <v>0</v>
      </c>
      <c r="U23" s="199"/>
      <c r="V23" s="200"/>
      <c r="W23" s="199"/>
      <c r="X23" s="200"/>
      <c r="Y23" s="199"/>
      <c r="Z23" s="200"/>
      <c r="AA23" s="207"/>
      <c r="AB23" s="213">
        <f t="shared" ref="AB23" si="24">+AA23+Z23+V23+Q23+R23+S23+T23+X23</f>
        <v>0</v>
      </c>
      <c r="AC23" s="204" t="str">
        <f t="shared" ref="AC23" si="25">IF(L23="","",(AB23/$AM23))</f>
        <v/>
      </c>
      <c r="AD23" s="199"/>
      <c r="AE23" s="200"/>
      <c r="AF23" s="204" t="str">
        <f t="shared" ref="AF23" si="26">IF(AD23="","",(AE23/$AM23))</f>
        <v/>
      </c>
      <c r="AG23" s="199"/>
      <c r="AH23" s="200"/>
      <c r="AI23" s="204" t="str">
        <f t="shared" ref="AI23" si="27">IF(AG23="","",(AH23/$AM23))</f>
        <v/>
      </c>
      <c r="AJ23" s="199"/>
      <c r="AK23" s="208"/>
      <c r="AL23" s="204" t="str">
        <f t="shared" ref="AL23" si="28">IF(AJ23="","",(AK23/$AM23))</f>
        <v/>
      </c>
      <c r="AM23" s="211">
        <f t="shared" si="1"/>
        <v>0</v>
      </c>
      <c r="AO23" t="s">
        <v>189</v>
      </c>
      <c r="AQ23" t="s">
        <v>190</v>
      </c>
    </row>
    <row r="24" spans="1:43" ht="15" customHeight="1" x14ac:dyDescent="0.25">
      <c r="A24" s="214"/>
      <c r="B24" s="199"/>
      <c r="C24" s="199"/>
      <c r="D24" s="199"/>
      <c r="E24" s="199"/>
      <c r="F24" s="218"/>
      <c r="G24" s="199"/>
      <c r="H24" s="216"/>
      <c r="I24" s="199"/>
      <c r="J24" s="216"/>
      <c r="K24" s="103"/>
      <c r="L24" s="103"/>
      <c r="M24" s="103"/>
      <c r="N24" s="102"/>
      <c r="O24" s="102"/>
      <c r="P24" s="105">
        <f t="shared" ref="P24:P27" si="29">N24*O24</f>
        <v>0</v>
      </c>
      <c r="Q24" s="213"/>
      <c r="R24" s="213"/>
      <c r="S24" s="213"/>
      <c r="T24" s="213"/>
      <c r="U24" s="199"/>
      <c r="V24" s="200"/>
      <c r="W24" s="199"/>
      <c r="X24" s="200"/>
      <c r="Y24" s="199"/>
      <c r="Z24" s="200"/>
      <c r="AA24" s="207"/>
      <c r="AB24" s="213"/>
      <c r="AC24" s="205"/>
      <c r="AD24" s="199"/>
      <c r="AE24" s="200"/>
      <c r="AF24" s="205"/>
      <c r="AG24" s="199"/>
      <c r="AH24" s="200"/>
      <c r="AI24" s="205"/>
      <c r="AJ24" s="199"/>
      <c r="AK24" s="209"/>
      <c r="AL24" s="205"/>
      <c r="AM24" s="212"/>
      <c r="AO24" t="s">
        <v>191</v>
      </c>
      <c r="AQ24" t="s">
        <v>192</v>
      </c>
    </row>
    <row r="25" spans="1:43" ht="15" customHeight="1" x14ac:dyDescent="0.25">
      <c r="A25" s="214"/>
      <c r="B25" s="199"/>
      <c r="C25" s="199"/>
      <c r="D25" s="199"/>
      <c r="E25" s="199"/>
      <c r="F25" s="218"/>
      <c r="G25" s="199"/>
      <c r="H25" s="216"/>
      <c r="I25" s="199"/>
      <c r="J25" s="216"/>
      <c r="K25" s="103"/>
      <c r="L25" s="103"/>
      <c r="M25" s="103"/>
      <c r="N25" s="102"/>
      <c r="O25" s="102"/>
      <c r="P25" s="105">
        <f t="shared" si="29"/>
        <v>0</v>
      </c>
      <c r="Q25" s="213"/>
      <c r="R25" s="213"/>
      <c r="S25" s="213"/>
      <c r="T25" s="213"/>
      <c r="U25" s="199"/>
      <c r="V25" s="200"/>
      <c r="W25" s="199"/>
      <c r="X25" s="200"/>
      <c r="Y25" s="199"/>
      <c r="Z25" s="200"/>
      <c r="AA25" s="207"/>
      <c r="AB25" s="213"/>
      <c r="AC25" s="205"/>
      <c r="AD25" s="199"/>
      <c r="AE25" s="200"/>
      <c r="AF25" s="205"/>
      <c r="AG25" s="199"/>
      <c r="AH25" s="200"/>
      <c r="AI25" s="205"/>
      <c r="AJ25" s="199"/>
      <c r="AK25" s="209"/>
      <c r="AL25" s="205"/>
      <c r="AM25" s="212"/>
      <c r="AO25" t="s">
        <v>193</v>
      </c>
      <c r="AQ25" t="s">
        <v>194</v>
      </c>
    </row>
    <row r="26" spans="1:43" ht="15" customHeight="1" x14ac:dyDescent="0.25">
      <c r="A26" s="214"/>
      <c r="B26" s="199"/>
      <c r="C26" s="199"/>
      <c r="D26" s="199"/>
      <c r="E26" s="199"/>
      <c r="F26" s="218"/>
      <c r="G26" s="199"/>
      <c r="H26" s="216"/>
      <c r="I26" s="199"/>
      <c r="J26" s="216"/>
      <c r="K26" s="103"/>
      <c r="L26" s="103"/>
      <c r="M26" s="103"/>
      <c r="N26" s="102"/>
      <c r="O26" s="102"/>
      <c r="P26" s="105">
        <f t="shared" si="29"/>
        <v>0</v>
      </c>
      <c r="Q26" s="213"/>
      <c r="R26" s="213"/>
      <c r="S26" s="213"/>
      <c r="T26" s="213"/>
      <c r="U26" s="199"/>
      <c r="V26" s="200"/>
      <c r="W26" s="199"/>
      <c r="X26" s="200"/>
      <c r="Y26" s="199"/>
      <c r="Z26" s="200"/>
      <c r="AA26" s="207"/>
      <c r="AB26" s="213"/>
      <c r="AC26" s="205"/>
      <c r="AD26" s="199"/>
      <c r="AE26" s="200"/>
      <c r="AF26" s="205"/>
      <c r="AG26" s="199"/>
      <c r="AH26" s="200"/>
      <c r="AI26" s="205"/>
      <c r="AJ26" s="199"/>
      <c r="AK26" s="209"/>
      <c r="AL26" s="205"/>
      <c r="AM26" s="212"/>
      <c r="AO26" t="s">
        <v>195</v>
      </c>
      <c r="AQ26" t="s">
        <v>196</v>
      </c>
    </row>
    <row r="27" spans="1:43" ht="15" customHeight="1" x14ac:dyDescent="0.25">
      <c r="A27" s="214"/>
      <c r="B27" s="199"/>
      <c r="C27" s="199"/>
      <c r="D27" s="199"/>
      <c r="E27" s="199"/>
      <c r="F27" s="218"/>
      <c r="G27" s="199"/>
      <c r="H27" s="217"/>
      <c r="I27" s="199"/>
      <c r="J27" s="217"/>
      <c r="K27" s="103"/>
      <c r="L27" s="103"/>
      <c r="M27" s="103"/>
      <c r="N27" s="102"/>
      <c r="O27" s="102"/>
      <c r="P27" s="105">
        <f t="shared" si="29"/>
        <v>0</v>
      </c>
      <c r="Q27" s="213"/>
      <c r="R27" s="213"/>
      <c r="S27" s="213"/>
      <c r="T27" s="213"/>
      <c r="U27" s="199"/>
      <c r="V27" s="200"/>
      <c r="W27" s="199"/>
      <c r="X27" s="200"/>
      <c r="Y27" s="199"/>
      <c r="Z27" s="200"/>
      <c r="AA27" s="207"/>
      <c r="AB27" s="213"/>
      <c r="AC27" s="206"/>
      <c r="AD27" s="199"/>
      <c r="AE27" s="200"/>
      <c r="AF27" s="206"/>
      <c r="AG27" s="199"/>
      <c r="AH27" s="200"/>
      <c r="AI27" s="206"/>
      <c r="AJ27" s="199"/>
      <c r="AK27" s="210"/>
      <c r="AL27" s="206"/>
      <c r="AM27" s="212"/>
      <c r="AQ27" t="s">
        <v>197</v>
      </c>
    </row>
    <row r="28" spans="1:43" ht="15" customHeight="1" x14ac:dyDescent="0.25">
      <c r="A28" s="214">
        <f>+A23+1</f>
        <v>5</v>
      </c>
      <c r="B28" s="219"/>
      <c r="C28" s="219"/>
      <c r="D28" s="219"/>
      <c r="E28" s="199"/>
      <c r="F28" s="218" t="str">
        <f t="shared" ref="F28" si="30">IF(AM28=40,"TIEMPO COMPLETO",IF(AM28&gt;=20,"MEDIO TIEMPO",IF(AM28&gt;=1,"TIEMPO PARCIAL","")))</f>
        <v/>
      </c>
      <c r="G28" s="199"/>
      <c r="H28" s="215"/>
      <c r="I28" s="199"/>
      <c r="J28" s="215"/>
      <c r="K28" s="103"/>
      <c r="L28" s="103"/>
      <c r="M28" s="103"/>
      <c r="N28" s="102"/>
      <c r="O28" s="102"/>
      <c r="P28" s="105">
        <f>N28*O28</f>
        <v>0</v>
      </c>
      <c r="Q28" s="213">
        <f>SUM(P28:P32)</f>
        <v>0</v>
      </c>
      <c r="R28" s="213">
        <f t="shared" ref="R28" si="31">COUNT(N28:N32)</f>
        <v>0</v>
      </c>
      <c r="S28" s="213">
        <f t="shared" ref="S28" si="32">SUM(O28:O32)</f>
        <v>0</v>
      </c>
      <c r="T28" s="213">
        <f t="shared" ref="T28" si="33">COUNT(N28:N32)</f>
        <v>0</v>
      </c>
      <c r="U28" s="199"/>
      <c r="V28" s="200"/>
      <c r="W28" s="199"/>
      <c r="X28" s="200"/>
      <c r="Y28" s="199"/>
      <c r="Z28" s="200"/>
      <c r="AA28" s="207"/>
      <c r="AB28" s="213">
        <f t="shared" ref="AB28" si="34">+AA28+Z28+V28+Q28+R28+S28+T28+X28</f>
        <v>0</v>
      </c>
      <c r="AC28" s="204" t="str">
        <f t="shared" ref="AC28" si="35">IF(L28="","",(AB28/$AM28))</f>
        <v/>
      </c>
      <c r="AD28" s="199"/>
      <c r="AE28" s="200"/>
      <c r="AF28" s="204" t="str">
        <f t="shared" ref="AF28" si="36">IF(AD28="","",(AE28/$AM28))</f>
        <v/>
      </c>
      <c r="AG28" s="199"/>
      <c r="AH28" s="200"/>
      <c r="AI28" s="204" t="str">
        <f t="shared" ref="AI28" si="37">IF(AG28="","",(AH28/$AM28))</f>
        <v/>
      </c>
      <c r="AJ28" s="199"/>
      <c r="AK28" s="208"/>
      <c r="AL28" s="204" t="str">
        <f t="shared" ref="AL28" si="38">IF(AJ28="","",(AK28/$AM28))</f>
        <v/>
      </c>
      <c r="AM28" s="211">
        <f t="shared" si="1"/>
        <v>0</v>
      </c>
      <c r="AQ28" t="s">
        <v>198</v>
      </c>
    </row>
    <row r="29" spans="1:43" ht="15" customHeight="1" x14ac:dyDescent="0.25">
      <c r="A29" s="214"/>
      <c r="B29" s="220"/>
      <c r="C29" s="220"/>
      <c r="D29" s="220"/>
      <c r="E29" s="199"/>
      <c r="F29" s="218"/>
      <c r="G29" s="199"/>
      <c r="H29" s="216"/>
      <c r="I29" s="199"/>
      <c r="J29" s="216"/>
      <c r="K29" s="103"/>
      <c r="L29" s="103"/>
      <c r="M29" s="103"/>
      <c r="N29" s="102"/>
      <c r="O29" s="102"/>
      <c r="P29" s="105">
        <f t="shared" ref="P29:P32" si="39">N29*O29</f>
        <v>0</v>
      </c>
      <c r="Q29" s="213"/>
      <c r="R29" s="213"/>
      <c r="S29" s="213"/>
      <c r="T29" s="213"/>
      <c r="U29" s="199"/>
      <c r="V29" s="200"/>
      <c r="W29" s="199"/>
      <c r="X29" s="200"/>
      <c r="Y29" s="199"/>
      <c r="Z29" s="200"/>
      <c r="AA29" s="207"/>
      <c r="AB29" s="213"/>
      <c r="AC29" s="205"/>
      <c r="AD29" s="199"/>
      <c r="AE29" s="200"/>
      <c r="AF29" s="205"/>
      <c r="AG29" s="199"/>
      <c r="AH29" s="200"/>
      <c r="AI29" s="205"/>
      <c r="AJ29" s="199"/>
      <c r="AK29" s="209"/>
      <c r="AL29" s="205"/>
      <c r="AM29" s="212"/>
      <c r="AO29" t="s">
        <v>199</v>
      </c>
      <c r="AQ29" t="s">
        <v>200</v>
      </c>
    </row>
    <row r="30" spans="1:43" ht="15" customHeight="1" x14ac:dyDescent="0.25">
      <c r="A30" s="214"/>
      <c r="B30" s="220"/>
      <c r="C30" s="220"/>
      <c r="D30" s="220"/>
      <c r="E30" s="199"/>
      <c r="F30" s="218"/>
      <c r="G30" s="199"/>
      <c r="H30" s="216"/>
      <c r="I30" s="199"/>
      <c r="J30" s="216"/>
      <c r="K30" s="103"/>
      <c r="L30" s="103"/>
      <c r="M30" s="103"/>
      <c r="N30" s="102"/>
      <c r="O30" s="102"/>
      <c r="P30" s="105">
        <f t="shared" si="39"/>
        <v>0</v>
      </c>
      <c r="Q30" s="213"/>
      <c r="R30" s="213"/>
      <c r="S30" s="213"/>
      <c r="T30" s="213"/>
      <c r="U30" s="199"/>
      <c r="V30" s="200"/>
      <c r="W30" s="199"/>
      <c r="X30" s="200"/>
      <c r="Y30" s="199"/>
      <c r="Z30" s="200"/>
      <c r="AA30" s="207"/>
      <c r="AB30" s="213"/>
      <c r="AC30" s="205"/>
      <c r="AD30" s="199"/>
      <c r="AE30" s="200"/>
      <c r="AF30" s="205"/>
      <c r="AG30" s="199"/>
      <c r="AH30" s="200"/>
      <c r="AI30" s="205"/>
      <c r="AJ30" s="199"/>
      <c r="AK30" s="209"/>
      <c r="AL30" s="205"/>
      <c r="AM30" s="212"/>
      <c r="AO30" t="s">
        <v>201</v>
      </c>
      <c r="AQ30" t="s">
        <v>202</v>
      </c>
    </row>
    <row r="31" spans="1:43" ht="15" customHeight="1" x14ac:dyDescent="0.25">
      <c r="A31" s="214"/>
      <c r="B31" s="220"/>
      <c r="C31" s="220"/>
      <c r="D31" s="220"/>
      <c r="E31" s="199"/>
      <c r="F31" s="218"/>
      <c r="G31" s="199"/>
      <c r="H31" s="216"/>
      <c r="I31" s="199"/>
      <c r="J31" s="216"/>
      <c r="K31" s="103"/>
      <c r="L31" s="103"/>
      <c r="M31" s="103"/>
      <c r="N31" s="102"/>
      <c r="O31" s="102"/>
      <c r="P31" s="105">
        <f t="shared" si="39"/>
        <v>0</v>
      </c>
      <c r="Q31" s="213"/>
      <c r="R31" s="213"/>
      <c r="S31" s="213"/>
      <c r="T31" s="213"/>
      <c r="U31" s="199"/>
      <c r="V31" s="200"/>
      <c r="W31" s="199"/>
      <c r="X31" s="200"/>
      <c r="Y31" s="199"/>
      <c r="Z31" s="200"/>
      <c r="AA31" s="207"/>
      <c r="AB31" s="213"/>
      <c r="AC31" s="205"/>
      <c r="AD31" s="199"/>
      <c r="AE31" s="200"/>
      <c r="AF31" s="205"/>
      <c r="AG31" s="199"/>
      <c r="AH31" s="200"/>
      <c r="AI31" s="205"/>
      <c r="AJ31" s="199"/>
      <c r="AK31" s="209"/>
      <c r="AL31" s="205"/>
      <c r="AM31" s="212"/>
      <c r="AO31" t="s">
        <v>203</v>
      </c>
    </row>
    <row r="32" spans="1:43" ht="15" customHeight="1" x14ac:dyDescent="0.25">
      <c r="A32" s="214"/>
      <c r="B32" s="221"/>
      <c r="C32" s="221"/>
      <c r="D32" s="221"/>
      <c r="E32" s="199"/>
      <c r="F32" s="218"/>
      <c r="G32" s="199"/>
      <c r="H32" s="217"/>
      <c r="I32" s="199"/>
      <c r="J32" s="217"/>
      <c r="K32" s="103"/>
      <c r="L32" s="103"/>
      <c r="M32" s="103"/>
      <c r="N32" s="102"/>
      <c r="O32" s="102"/>
      <c r="P32" s="105">
        <f t="shared" si="39"/>
        <v>0</v>
      </c>
      <c r="Q32" s="213"/>
      <c r="R32" s="213"/>
      <c r="S32" s="213"/>
      <c r="T32" s="213"/>
      <c r="U32" s="199"/>
      <c r="V32" s="200"/>
      <c r="W32" s="199"/>
      <c r="X32" s="200"/>
      <c r="Y32" s="199"/>
      <c r="Z32" s="200"/>
      <c r="AA32" s="207"/>
      <c r="AB32" s="213"/>
      <c r="AC32" s="206"/>
      <c r="AD32" s="199"/>
      <c r="AE32" s="200"/>
      <c r="AF32" s="206"/>
      <c r="AG32" s="199"/>
      <c r="AH32" s="200"/>
      <c r="AI32" s="206"/>
      <c r="AJ32" s="199"/>
      <c r="AK32" s="210"/>
      <c r="AL32" s="206"/>
      <c r="AM32" s="212"/>
    </row>
    <row r="33" spans="1:41" ht="15" customHeight="1" x14ac:dyDescent="0.25">
      <c r="A33" s="214">
        <f>+A28+1</f>
        <v>6</v>
      </c>
      <c r="B33" s="199"/>
      <c r="C33" s="199"/>
      <c r="D33" s="199"/>
      <c r="E33" s="199"/>
      <c r="F33" s="218" t="str">
        <f t="shared" ref="F33" si="40">IF(AM33=40,"TIEMPO COMPLETO",IF(AM33&gt;=20,"MEDIO TIEMPO",IF(AM33&gt;=1,"TIEMPO PARCIAL","")))</f>
        <v/>
      </c>
      <c r="G33" s="199"/>
      <c r="H33" s="215"/>
      <c r="I33" s="199"/>
      <c r="J33" s="215"/>
      <c r="K33" s="103"/>
      <c r="L33" s="103"/>
      <c r="M33" s="103"/>
      <c r="N33" s="102"/>
      <c r="O33" s="102"/>
      <c r="P33" s="105">
        <f>N33*O33</f>
        <v>0</v>
      </c>
      <c r="Q33" s="213">
        <f>SUM(P33:P37)</f>
        <v>0</v>
      </c>
      <c r="R33" s="213">
        <f t="shared" ref="R33" si="41">COUNT(N33:N37)</f>
        <v>0</v>
      </c>
      <c r="S33" s="213">
        <f t="shared" ref="S33" si="42">SUM(O33:O37)</f>
        <v>0</v>
      </c>
      <c r="T33" s="213">
        <f t="shared" ref="T33" si="43">COUNT(N33:N37)</f>
        <v>0</v>
      </c>
      <c r="U33" s="199"/>
      <c r="V33" s="200"/>
      <c r="W33" s="199"/>
      <c r="X33" s="200"/>
      <c r="Y33" s="199"/>
      <c r="Z33" s="200"/>
      <c r="AA33" s="207"/>
      <c r="AB33" s="213">
        <f t="shared" ref="AB33" si="44">+AA33+Z33+V33+Q33+R33+S33+T33+X33</f>
        <v>0</v>
      </c>
      <c r="AC33" s="204" t="str">
        <f t="shared" ref="AC33" si="45">IF(L33="","",(AB33/$AM33))</f>
        <v/>
      </c>
      <c r="AD33" s="199"/>
      <c r="AE33" s="200"/>
      <c r="AF33" s="204" t="str">
        <f t="shared" ref="AF33" si="46">IF(AD33="","",(AE33/$AM33))</f>
        <v/>
      </c>
      <c r="AG33" s="199"/>
      <c r="AH33" s="200"/>
      <c r="AI33" s="204" t="str">
        <f t="shared" ref="AI33" si="47">IF(AG33="","",(AH33/$AM33))</f>
        <v/>
      </c>
      <c r="AJ33" s="199"/>
      <c r="AK33" s="208"/>
      <c r="AL33" s="204" t="str">
        <f t="shared" ref="AL33" si="48">IF(AJ33="","",(AK33/$AM33))</f>
        <v/>
      </c>
      <c r="AM33" s="211">
        <f t="shared" si="1"/>
        <v>0</v>
      </c>
      <c r="AO33" t="s">
        <v>204</v>
      </c>
    </row>
    <row r="34" spans="1:41" ht="15" customHeight="1" x14ac:dyDescent="0.25">
      <c r="A34" s="214"/>
      <c r="B34" s="199"/>
      <c r="C34" s="199"/>
      <c r="D34" s="199"/>
      <c r="E34" s="199"/>
      <c r="F34" s="218"/>
      <c r="G34" s="199"/>
      <c r="H34" s="216"/>
      <c r="I34" s="199"/>
      <c r="J34" s="216"/>
      <c r="K34" s="103"/>
      <c r="L34" s="103"/>
      <c r="M34" s="103"/>
      <c r="N34" s="102"/>
      <c r="O34" s="102"/>
      <c r="P34" s="105">
        <f t="shared" ref="P34:P37" si="49">N34*O34</f>
        <v>0</v>
      </c>
      <c r="Q34" s="213"/>
      <c r="R34" s="213"/>
      <c r="S34" s="213"/>
      <c r="T34" s="213"/>
      <c r="U34" s="199"/>
      <c r="V34" s="200"/>
      <c r="W34" s="199"/>
      <c r="X34" s="200"/>
      <c r="Y34" s="199"/>
      <c r="Z34" s="200"/>
      <c r="AA34" s="207"/>
      <c r="AB34" s="213"/>
      <c r="AC34" s="205"/>
      <c r="AD34" s="199"/>
      <c r="AE34" s="200"/>
      <c r="AF34" s="205"/>
      <c r="AG34" s="199"/>
      <c r="AH34" s="200"/>
      <c r="AI34" s="205"/>
      <c r="AJ34" s="199"/>
      <c r="AK34" s="209"/>
      <c r="AL34" s="205"/>
      <c r="AM34" s="212"/>
      <c r="AO34" t="s">
        <v>205</v>
      </c>
    </row>
    <row r="35" spans="1:41" ht="15" customHeight="1" x14ac:dyDescent="0.25">
      <c r="A35" s="214"/>
      <c r="B35" s="199"/>
      <c r="C35" s="199"/>
      <c r="D35" s="199"/>
      <c r="E35" s="199"/>
      <c r="F35" s="218"/>
      <c r="G35" s="199"/>
      <c r="H35" s="216"/>
      <c r="I35" s="199"/>
      <c r="J35" s="216"/>
      <c r="K35" s="103"/>
      <c r="L35" s="103"/>
      <c r="M35" s="103"/>
      <c r="N35" s="102"/>
      <c r="O35" s="102"/>
      <c r="P35" s="105">
        <f t="shared" si="49"/>
        <v>0</v>
      </c>
      <c r="Q35" s="213"/>
      <c r="R35" s="213"/>
      <c r="S35" s="213"/>
      <c r="T35" s="213"/>
      <c r="U35" s="199"/>
      <c r="V35" s="200"/>
      <c r="W35" s="199"/>
      <c r="X35" s="200"/>
      <c r="Y35" s="199"/>
      <c r="Z35" s="200"/>
      <c r="AA35" s="207"/>
      <c r="AB35" s="213"/>
      <c r="AC35" s="205"/>
      <c r="AD35" s="199"/>
      <c r="AE35" s="200"/>
      <c r="AF35" s="205"/>
      <c r="AG35" s="199"/>
      <c r="AH35" s="200"/>
      <c r="AI35" s="205"/>
      <c r="AJ35" s="199"/>
      <c r="AK35" s="209"/>
      <c r="AL35" s="205"/>
      <c r="AM35" s="212"/>
      <c r="AO35" t="s">
        <v>206</v>
      </c>
    </row>
    <row r="36" spans="1:41" ht="15" customHeight="1" x14ac:dyDescent="0.25">
      <c r="A36" s="214"/>
      <c r="B36" s="199"/>
      <c r="C36" s="199"/>
      <c r="D36" s="199"/>
      <c r="E36" s="199"/>
      <c r="F36" s="218"/>
      <c r="G36" s="199"/>
      <c r="H36" s="216"/>
      <c r="I36" s="199"/>
      <c r="J36" s="216"/>
      <c r="K36" s="103"/>
      <c r="L36" s="103"/>
      <c r="M36" s="103"/>
      <c r="N36" s="102"/>
      <c r="O36" s="102"/>
      <c r="P36" s="105">
        <f t="shared" si="49"/>
        <v>0</v>
      </c>
      <c r="Q36" s="213"/>
      <c r="R36" s="213"/>
      <c r="S36" s="213"/>
      <c r="T36" s="213"/>
      <c r="U36" s="199"/>
      <c r="V36" s="200"/>
      <c r="W36" s="199"/>
      <c r="X36" s="200"/>
      <c r="Y36" s="199"/>
      <c r="Z36" s="200"/>
      <c r="AA36" s="207"/>
      <c r="AB36" s="213"/>
      <c r="AC36" s="205"/>
      <c r="AD36" s="199"/>
      <c r="AE36" s="200"/>
      <c r="AF36" s="205"/>
      <c r="AG36" s="199"/>
      <c r="AH36" s="200"/>
      <c r="AI36" s="205"/>
      <c r="AJ36" s="199"/>
      <c r="AK36" s="209"/>
      <c r="AL36" s="205"/>
      <c r="AM36" s="212"/>
      <c r="AO36" t="s">
        <v>207</v>
      </c>
    </row>
    <row r="37" spans="1:41" ht="15" customHeight="1" x14ac:dyDescent="0.25">
      <c r="A37" s="214"/>
      <c r="B37" s="199"/>
      <c r="C37" s="199"/>
      <c r="D37" s="199"/>
      <c r="E37" s="199"/>
      <c r="F37" s="218"/>
      <c r="G37" s="199"/>
      <c r="H37" s="217"/>
      <c r="I37" s="199"/>
      <c r="J37" s="217"/>
      <c r="K37" s="103"/>
      <c r="L37" s="103"/>
      <c r="M37" s="103"/>
      <c r="N37" s="102"/>
      <c r="O37" s="102"/>
      <c r="P37" s="105">
        <f t="shared" si="49"/>
        <v>0</v>
      </c>
      <c r="Q37" s="213"/>
      <c r="R37" s="213"/>
      <c r="S37" s="213"/>
      <c r="T37" s="213"/>
      <c r="U37" s="199"/>
      <c r="V37" s="200"/>
      <c r="W37" s="199"/>
      <c r="X37" s="200"/>
      <c r="Y37" s="199"/>
      <c r="Z37" s="200"/>
      <c r="AA37" s="207"/>
      <c r="AB37" s="213"/>
      <c r="AC37" s="206"/>
      <c r="AD37" s="199"/>
      <c r="AE37" s="200"/>
      <c r="AF37" s="206"/>
      <c r="AG37" s="199"/>
      <c r="AH37" s="200"/>
      <c r="AI37" s="206"/>
      <c r="AJ37" s="199"/>
      <c r="AK37" s="210"/>
      <c r="AL37" s="206"/>
      <c r="AM37" s="212"/>
      <c r="AO37" t="s">
        <v>208</v>
      </c>
    </row>
    <row r="38" spans="1:41" ht="15" customHeight="1" x14ac:dyDescent="0.25">
      <c r="A38" s="214">
        <f>+A33+1</f>
        <v>7</v>
      </c>
      <c r="B38" s="219"/>
      <c r="C38" s="219"/>
      <c r="D38" s="219"/>
      <c r="E38" s="199"/>
      <c r="F38" s="218" t="str">
        <f t="shared" ref="F38" si="50">IF(AM38=40,"TIEMPO COMPLETO",IF(AM38&gt;=20,"MEDIO TIEMPO",IF(AM38&gt;=1,"TIEMPO PARCIAL","")))</f>
        <v/>
      </c>
      <c r="G38" s="199"/>
      <c r="H38" s="215"/>
      <c r="I38" s="199"/>
      <c r="J38" s="215"/>
      <c r="K38" s="103"/>
      <c r="L38" s="103"/>
      <c r="M38" s="103"/>
      <c r="N38" s="102"/>
      <c r="O38" s="102"/>
      <c r="P38" s="105">
        <f>N38*O38</f>
        <v>0</v>
      </c>
      <c r="Q38" s="213">
        <f>SUM(P38:P42)</f>
        <v>0</v>
      </c>
      <c r="R38" s="213">
        <f t="shared" ref="R38" si="51">COUNT(N38:N42)</f>
        <v>0</v>
      </c>
      <c r="S38" s="213">
        <f t="shared" ref="S38" si="52">SUM(O38:O42)</f>
        <v>0</v>
      </c>
      <c r="T38" s="213">
        <f t="shared" ref="T38" si="53">COUNT(N38:N42)</f>
        <v>0</v>
      </c>
      <c r="U38" s="199"/>
      <c r="V38" s="200"/>
      <c r="W38" s="199"/>
      <c r="X38" s="200"/>
      <c r="Y38" s="199"/>
      <c r="Z38" s="200"/>
      <c r="AA38" s="207"/>
      <c r="AB38" s="213">
        <f t="shared" ref="AB38" si="54">+AA38+Z38+V38+Q38+R38+S38+T38+X38</f>
        <v>0</v>
      </c>
      <c r="AC38" s="204" t="str">
        <f t="shared" ref="AC38" si="55">IF(L38="","",(AB38/$AM38))</f>
        <v/>
      </c>
      <c r="AD38" s="199"/>
      <c r="AE38" s="200"/>
      <c r="AF38" s="204" t="str">
        <f t="shared" ref="AF38" si="56">IF(AD38="","",(AE38/$AM38))</f>
        <v/>
      </c>
      <c r="AG38" s="199"/>
      <c r="AH38" s="200"/>
      <c r="AI38" s="204" t="str">
        <f t="shared" ref="AI38" si="57">IF(AG38="","",(AH38/$AM38))</f>
        <v/>
      </c>
      <c r="AJ38" s="199"/>
      <c r="AK38" s="208"/>
      <c r="AL38" s="204" t="str">
        <f t="shared" ref="AL38" si="58">IF(AJ38="","",(AK38/$AM38))</f>
        <v/>
      </c>
      <c r="AM38" s="211">
        <f t="shared" si="1"/>
        <v>0</v>
      </c>
      <c r="AO38" t="s">
        <v>209</v>
      </c>
    </row>
    <row r="39" spans="1:41" ht="15" customHeight="1" x14ac:dyDescent="0.25">
      <c r="A39" s="214"/>
      <c r="B39" s="220"/>
      <c r="C39" s="220"/>
      <c r="D39" s="220"/>
      <c r="E39" s="199"/>
      <c r="F39" s="218"/>
      <c r="G39" s="199"/>
      <c r="H39" s="216"/>
      <c r="I39" s="199"/>
      <c r="J39" s="216"/>
      <c r="K39" s="103"/>
      <c r="L39" s="103"/>
      <c r="M39" s="103"/>
      <c r="N39" s="102"/>
      <c r="O39" s="102"/>
      <c r="P39" s="105">
        <f t="shared" ref="P39:P42" si="59">N39*O39</f>
        <v>0</v>
      </c>
      <c r="Q39" s="213"/>
      <c r="R39" s="213"/>
      <c r="S39" s="213"/>
      <c r="T39" s="213"/>
      <c r="U39" s="199"/>
      <c r="V39" s="200"/>
      <c r="W39" s="199"/>
      <c r="X39" s="200"/>
      <c r="Y39" s="199"/>
      <c r="Z39" s="200"/>
      <c r="AA39" s="207"/>
      <c r="AB39" s="213"/>
      <c r="AC39" s="205"/>
      <c r="AD39" s="199"/>
      <c r="AE39" s="200"/>
      <c r="AF39" s="205"/>
      <c r="AG39" s="199"/>
      <c r="AH39" s="200"/>
      <c r="AI39" s="205"/>
      <c r="AJ39" s="199"/>
      <c r="AK39" s="209"/>
      <c r="AL39" s="205"/>
      <c r="AM39" s="212"/>
      <c r="AO39" t="s">
        <v>210</v>
      </c>
    </row>
    <row r="40" spans="1:41" ht="15" customHeight="1" x14ac:dyDescent="0.25">
      <c r="A40" s="214"/>
      <c r="B40" s="220"/>
      <c r="C40" s="220"/>
      <c r="D40" s="220"/>
      <c r="E40" s="199"/>
      <c r="F40" s="218"/>
      <c r="G40" s="199"/>
      <c r="H40" s="216"/>
      <c r="I40" s="199"/>
      <c r="J40" s="216"/>
      <c r="K40" s="103"/>
      <c r="L40" s="103"/>
      <c r="M40" s="103"/>
      <c r="N40" s="102"/>
      <c r="O40" s="102"/>
      <c r="P40" s="105">
        <f t="shared" si="59"/>
        <v>0</v>
      </c>
      <c r="Q40" s="213"/>
      <c r="R40" s="213"/>
      <c r="S40" s="213"/>
      <c r="T40" s="213"/>
      <c r="U40" s="199"/>
      <c r="V40" s="200"/>
      <c r="W40" s="199"/>
      <c r="X40" s="200"/>
      <c r="Y40" s="199"/>
      <c r="Z40" s="200"/>
      <c r="AA40" s="207"/>
      <c r="AB40" s="213"/>
      <c r="AC40" s="205"/>
      <c r="AD40" s="199"/>
      <c r="AE40" s="200"/>
      <c r="AF40" s="205"/>
      <c r="AG40" s="199"/>
      <c r="AH40" s="200"/>
      <c r="AI40" s="205"/>
      <c r="AJ40" s="199"/>
      <c r="AK40" s="209"/>
      <c r="AL40" s="205"/>
      <c r="AM40" s="212"/>
      <c r="AO40" t="s">
        <v>211</v>
      </c>
    </row>
    <row r="41" spans="1:41" ht="15" customHeight="1" x14ac:dyDescent="0.25">
      <c r="A41" s="214"/>
      <c r="B41" s="220"/>
      <c r="C41" s="220"/>
      <c r="D41" s="220"/>
      <c r="E41" s="199"/>
      <c r="F41" s="218"/>
      <c r="G41" s="199"/>
      <c r="H41" s="216"/>
      <c r="I41" s="199"/>
      <c r="J41" s="216"/>
      <c r="K41" s="103"/>
      <c r="L41" s="103"/>
      <c r="M41" s="103"/>
      <c r="N41" s="102"/>
      <c r="O41" s="102"/>
      <c r="P41" s="105">
        <f t="shared" si="59"/>
        <v>0</v>
      </c>
      <c r="Q41" s="213"/>
      <c r="R41" s="213"/>
      <c r="S41" s="213"/>
      <c r="T41" s="213"/>
      <c r="U41" s="199"/>
      <c r="V41" s="200"/>
      <c r="W41" s="199"/>
      <c r="X41" s="200"/>
      <c r="Y41" s="199"/>
      <c r="Z41" s="200"/>
      <c r="AA41" s="207"/>
      <c r="AB41" s="213"/>
      <c r="AC41" s="205"/>
      <c r="AD41" s="199"/>
      <c r="AE41" s="200"/>
      <c r="AF41" s="205"/>
      <c r="AG41" s="199"/>
      <c r="AH41" s="200"/>
      <c r="AI41" s="205"/>
      <c r="AJ41" s="199"/>
      <c r="AK41" s="209"/>
      <c r="AL41" s="205"/>
      <c r="AM41" s="212"/>
    </row>
    <row r="42" spans="1:41" ht="15" customHeight="1" x14ac:dyDescent="0.25">
      <c r="A42" s="214"/>
      <c r="B42" s="221"/>
      <c r="C42" s="221"/>
      <c r="D42" s="221"/>
      <c r="E42" s="199"/>
      <c r="F42" s="218"/>
      <c r="G42" s="199"/>
      <c r="H42" s="217"/>
      <c r="I42" s="199"/>
      <c r="J42" s="217"/>
      <c r="K42" s="103"/>
      <c r="L42" s="103"/>
      <c r="M42" s="103"/>
      <c r="N42" s="102"/>
      <c r="O42" s="102"/>
      <c r="P42" s="105">
        <f t="shared" si="59"/>
        <v>0</v>
      </c>
      <c r="Q42" s="213"/>
      <c r="R42" s="213"/>
      <c r="S42" s="213"/>
      <c r="T42" s="213"/>
      <c r="U42" s="199"/>
      <c r="V42" s="200"/>
      <c r="W42" s="199"/>
      <c r="X42" s="200"/>
      <c r="Y42" s="199"/>
      <c r="Z42" s="200"/>
      <c r="AA42" s="207"/>
      <c r="AB42" s="213"/>
      <c r="AC42" s="206"/>
      <c r="AD42" s="199"/>
      <c r="AE42" s="200"/>
      <c r="AF42" s="206"/>
      <c r="AG42" s="199"/>
      <c r="AH42" s="200"/>
      <c r="AI42" s="206"/>
      <c r="AJ42" s="199"/>
      <c r="AK42" s="210"/>
      <c r="AL42" s="206"/>
      <c r="AM42" s="212"/>
    </row>
    <row r="43" spans="1:41" ht="15" customHeight="1" x14ac:dyDescent="0.25">
      <c r="A43" s="214">
        <f>+A38+1</f>
        <v>8</v>
      </c>
      <c r="B43" s="219"/>
      <c r="C43" s="219"/>
      <c r="D43" s="219"/>
      <c r="E43" s="199"/>
      <c r="F43" s="218" t="str">
        <f t="shared" ref="F43" si="60">IF(AM43=40,"TIEMPO COMPLETO",IF(AM43&gt;=20,"MEDIO TIEMPO",IF(AM43&gt;=1,"TIEMPO PARCIAL","")))</f>
        <v/>
      </c>
      <c r="G43" s="199"/>
      <c r="H43" s="215"/>
      <c r="I43" s="199"/>
      <c r="J43" s="215"/>
      <c r="K43" s="103"/>
      <c r="L43" s="103"/>
      <c r="M43" s="103"/>
      <c r="N43" s="102"/>
      <c r="O43" s="102"/>
      <c r="P43" s="105">
        <f>N43*O43</f>
        <v>0</v>
      </c>
      <c r="Q43" s="213">
        <f>SUM(P43:P47)</f>
        <v>0</v>
      </c>
      <c r="R43" s="213">
        <f t="shared" ref="R43" si="61">COUNT(N43:N47)</f>
        <v>0</v>
      </c>
      <c r="S43" s="213">
        <f t="shared" ref="S43" si="62">SUM(O43:O47)</f>
        <v>0</v>
      </c>
      <c r="T43" s="213">
        <f t="shared" ref="T43" si="63">COUNT(N43:N47)</f>
        <v>0</v>
      </c>
      <c r="U43" s="199"/>
      <c r="V43" s="200"/>
      <c r="W43" s="199"/>
      <c r="X43" s="200"/>
      <c r="Y43" s="199"/>
      <c r="Z43" s="200"/>
      <c r="AA43" s="207"/>
      <c r="AB43" s="213">
        <f t="shared" ref="AB43" si="64">+AA43+Z43+V43+Q43+R43+S43+T43+X43</f>
        <v>0</v>
      </c>
      <c r="AC43" s="204" t="str">
        <f t="shared" ref="AC43" si="65">IF(L43="","",(AB43/$AM43))</f>
        <v/>
      </c>
      <c r="AD43" s="199"/>
      <c r="AE43" s="200"/>
      <c r="AF43" s="204" t="str">
        <f t="shared" ref="AF43" si="66">IF(AD43="","",(AE43/$AM43))</f>
        <v/>
      </c>
      <c r="AG43" s="199"/>
      <c r="AH43" s="200"/>
      <c r="AI43" s="204" t="str">
        <f t="shared" ref="AI43" si="67">IF(AG43="","",(AH43/$AM43))</f>
        <v/>
      </c>
      <c r="AJ43" s="199"/>
      <c r="AK43" s="208"/>
      <c r="AL43" s="204" t="str">
        <f t="shared" ref="AL43" si="68">IF(AJ43="","",(AK43/$AM43))</f>
        <v/>
      </c>
      <c r="AM43" s="211">
        <f t="shared" si="1"/>
        <v>0</v>
      </c>
    </row>
    <row r="44" spans="1:41" ht="15" customHeight="1" x14ac:dyDescent="0.25">
      <c r="A44" s="214"/>
      <c r="B44" s="220"/>
      <c r="C44" s="220"/>
      <c r="D44" s="220"/>
      <c r="E44" s="199"/>
      <c r="F44" s="218"/>
      <c r="G44" s="199"/>
      <c r="H44" s="216"/>
      <c r="I44" s="199"/>
      <c r="J44" s="216"/>
      <c r="K44" s="103"/>
      <c r="L44" s="103"/>
      <c r="M44" s="103"/>
      <c r="N44" s="102"/>
      <c r="O44" s="102"/>
      <c r="P44" s="105">
        <f t="shared" ref="P44:P47" si="69">N44*O44</f>
        <v>0</v>
      </c>
      <c r="Q44" s="213"/>
      <c r="R44" s="213"/>
      <c r="S44" s="213"/>
      <c r="T44" s="213"/>
      <c r="U44" s="199"/>
      <c r="V44" s="200"/>
      <c r="W44" s="199"/>
      <c r="X44" s="200"/>
      <c r="Y44" s="199"/>
      <c r="Z44" s="200"/>
      <c r="AA44" s="207"/>
      <c r="AB44" s="213"/>
      <c r="AC44" s="205"/>
      <c r="AD44" s="199"/>
      <c r="AE44" s="200"/>
      <c r="AF44" s="205"/>
      <c r="AG44" s="199"/>
      <c r="AH44" s="200"/>
      <c r="AI44" s="205"/>
      <c r="AJ44" s="199"/>
      <c r="AK44" s="209"/>
      <c r="AL44" s="205"/>
      <c r="AM44" s="212"/>
      <c r="AO44" t="s">
        <v>212</v>
      </c>
    </row>
    <row r="45" spans="1:41" ht="15" customHeight="1" x14ac:dyDescent="0.25">
      <c r="A45" s="214"/>
      <c r="B45" s="220"/>
      <c r="C45" s="220"/>
      <c r="D45" s="220"/>
      <c r="E45" s="199"/>
      <c r="F45" s="218"/>
      <c r="G45" s="199"/>
      <c r="H45" s="216"/>
      <c r="I45" s="199"/>
      <c r="J45" s="216"/>
      <c r="K45" s="103"/>
      <c r="L45" s="103"/>
      <c r="M45" s="103"/>
      <c r="N45" s="102"/>
      <c r="O45" s="102"/>
      <c r="P45" s="105">
        <f t="shared" si="69"/>
        <v>0</v>
      </c>
      <c r="Q45" s="213"/>
      <c r="R45" s="213"/>
      <c r="S45" s="213"/>
      <c r="T45" s="213"/>
      <c r="U45" s="199"/>
      <c r="V45" s="200"/>
      <c r="W45" s="199"/>
      <c r="X45" s="200"/>
      <c r="Y45" s="199"/>
      <c r="Z45" s="200"/>
      <c r="AA45" s="207"/>
      <c r="AB45" s="213"/>
      <c r="AC45" s="205"/>
      <c r="AD45" s="199"/>
      <c r="AE45" s="200"/>
      <c r="AF45" s="205"/>
      <c r="AG45" s="199"/>
      <c r="AH45" s="200"/>
      <c r="AI45" s="205"/>
      <c r="AJ45" s="199"/>
      <c r="AK45" s="209"/>
      <c r="AL45" s="205"/>
      <c r="AM45" s="212"/>
      <c r="AO45" t="s">
        <v>213</v>
      </c>
    </row>
    <row r="46" spans="1:41" ht="15" customHeight="1" x14ac:dyDescent="0.25">
      <c r="A46" s="214"/>
      <c r="B46" s="220"/>
      <c r="C46" s="220"/>
      <c r="D46" s="220"/>
      <c r="E46" s="199"/>
      <c r="F46" s="218"/>
      <c r="G46" s="199"/>
      <c r="H46" s="216"/>
      <c r="I46" s="199"/>
      <c r="J46" s="216"/>
      <c r="K46" s="103"/>
      <c r="L46" s="103"/>
      <c r="M46" s="103"/>
      <c r="N46" s="102"/>
      <c r="O46" s="102"/>
      <c r="P46" s="105">
        <f t="shared" si="69"/>
        <v>0</v>
      </c>
      <c r="Q46" s="213"/>
      <c r="R46" s="213"/>
      <c r="S46" s="213"/>
      <c r="T46" s="213"/>
      <c r="U46" s="199"/>
      <c r="V46" s="200"/>
      <c r="W46" s="199"/>
      <c r="X46" s="200"/>
      <c r="Y46" s="199"/>
      <c r="Z46" s="200"/>
      <c r="AA46" s="207"/>
      <c r="AB46" s="213"/>
      <c r="AC46" s="205"/>
      <c r="AD46" s="199"/>
      <c r="AE46" s="200"/>
      <c r="AF46" s="205"/>
      <c r="AG46" s="199"/>
      <c r="AH46" s="200"/>
      <c r="AI46" s="205"/>
      <c r="AJ46" s="199"/>
      <c r="AK46" s="209"/>
      <c r="AL46" s="205"/>
      <c r="AM46" s="212"/>
    </row>
    <row r="47" spans="1:41" ht="15" customHeight="1" x14ac:dyDescent="0.25">
      <c r="A47" s="214"/>
      <c r="B47" s="221"/>
      <c r="C47" s="221"/>
      <c r="D47" s="221"/>
      <c r="E47" s="199"/>
      <c r="F47" s="218"/>
      <c r="G47" s="199"/>
      <c r="H47" s="217"/>
      <c r="I47" s="199"/>
      <c r="J47" s="217"/>
      <c r="K47" s="103"/>
      <c r="L47" s="103"/>
      <c r="M47" s="103"/>
      <c r="N47" s="102"/>
      <c r="O47" s="102"/>
      <c r="P47" s="105">
        <f t="shared" si="69"/>
        <v>0</v>
      </c>
      <c r="Q47" s="213"/>
      <c r="R47" s="213"/>
      <c r="S47" s="213"/>
      <c r="T47" s="213"/>
      <c r="U47" s="199"/>
      <c r="V47" s="200"/>
      <c r="W47" s="199"/>
      <c r="X47" s="200"/>
      <c r="Y47" s="199"/>
      <c r="Z47" s="200"/>
      <c r="AA47" s="207"/>
      <c r="AB47" s="213"/>
      <c r="AC47" s="206"/>
      <c r="AD47" s="199"/>
      <c r="AE47" s="200"/>
      <c r="AF47" s="206"/>
      <c r="AG47" s="199"/>
      <c r="AH47" s="200"/>
      <c r="AI47" s="206"/>
      <c r="AJ47" s="199"/>
      <c r="AK47" s="210"/>
      <c r="AL47" s="206"/>
      <c r="AM47" s="212"/>
    </row>
    <row r="48" spans="1:41" ht="15" customHeight="1" x14ac:dyDescent="0.25">
      <c r="A48" s="214">
        <f>+A43+1</f>
        <v>9</v>
      </c>
      <c r="B48" s="199"/>
      <c r="C48" s="199"/>
      <c r="D48" s="199"/>
      <c r="E48" s="199"/>
      <c r="F48" s="218" t="str">
        <f t="shared" ref="F48" si="70">IF(AM48=40,"TIEMPO COMPLETO",IF(AM48&gt;=20,"MEDIO TIEMPO",IF(AM48&gt;=1,"TIEMPO PARCIAL","")))</f>
        <v/>
      </c>
      <c r="G48" s="199"/>
      <c r="H48" s="215"/>
      <c r="I48" s="199"/>
      <c r="J48" s="215"/>
      <c r="K48" s="103"/>
      <c r="L48" s="103"/>
      <c r="M48" s="103"/>
      <c r="N48" s="102"/>
      <c r="O48" s="102"/>
      <c r="P48" s="105">
        <f>N48*O48</f>
        <v>0</v>
      </c>
      <c r="Q48" s="213">
        <f>SUM(P48:P52)</f>
        <v>0</v>
      </c>
      <c r="R48" s="213">
        <f t="shared" ref="R48" si="71">COUNT(N48:N52)</f>
        <v>0</v>
      </c>
      <c r="S48" s="213">
        <f t="shared" ref="S48" si="72">SUM(O48:O52)</f>
        <v>0</v>
      </c>
      <c r="T48" s="213">
        <f t="shared" ref="T48" si="73">COUNT(N48:N52)</f>
        <v>0</v>
      </c>
      <c r="U48" s="199"/>
      <c r="V48" s="200"/>
      <c r="W48" s="199"/>
      <c r="X48" s="200"/>
      <c r="Y48" s="199"/>
      <c r="Z48" s="200"/>
      <c r="AA48" s="207"/>
      <c r="AB48" s="213">
        <f t="shared" ref="AB48" si="74">+AA48+Z48+V48+Q48+R48+S48+T48+X48</f>
        <v>0</v>
      </c>
      <c r="AC48" s="204" t="str">
        <f t="shared" ref="AC48" si="75">IF(L48="","",(AB48/$AM48))</f>
        <v/>
      </c>
      <c r="AD48" s="199"/>
      <c r="AE48" s="200"/>
      <c r="AF48" s="204" t="str">
        <f t="shared" ref="AF48" si="76">IF(AD48="","",(AE48/$AM48))</f>
        <v/>
      </c>
      <c r="AG48" s="199"/>
      <c r="AH48" s="200"/>
      <c r="AI48" s="204" t="str">
        <f t="shared" ref="AI48" si="77">IF(AG48="","",(AH48/$AM48))</f>
        <v/>
      </c>
      <c r="AJ48" s="199"/>
      <c r="AK48" s="208"/>
      <c r="AL48" s="204" t="str">
        <f t="shared" ref="AL48" si="78">IF(AJ48="","",(AK48/$AM48))</f>
        <v/>
      </c>
      <c r="AM48" s="211">
        <f t="shared" si="1"/>
        <v>0</v>
      </c>
      <c r="AO48" t="s">
        <v>214</v>
      </c>
    </row>
    <row r="49" spans="1:41" ht="15" customHeight="1" x14ac:dyDescent="0.25">
      <c r="A49" s="214"/>
      <c r="B49" s="199"/>
      <c r="C49" s="199"/>
      <c r="D49" s="199"/>
      <c r="E49" s="199"/>
      <c r="F49" s="218"/>
      <c r="G49" s="199"/>
      <c r="H49" s="216"/>
      <c r="I49" s="199"/>
      <c r="J49" s="216"/>
      <c r="K49" s="103"/>
      <c r="L49" s="103"/>
      <c r="M49" s="103"/>
      <c r="N49" s="102"/>
      <c r="O49" s="102"/>
      <c r="P49" s="105">
        <f t="shared" ref="P49:P52" si="79">N49*O49</f>
        <v>0</v>
      </c>
      <c r="Q49" s="213"/>
      <c r="R49" s="213"/>
      <c r="S49" s="213"/>
      <c r="T49" s="213"/>
      <c r="U49" s="199"/>
      <c r="V49" s="200"/>
      <c r="W49" s="199"/>
      <c r="X49" s="200"/>
      <c r="Y49" s="199"/>
      <c r="Z49" s="200"/>
      <c r="AA49" s="207"/>
      <c r="AB49" s="213"/>
      <c r="AC49" s="205"/>
      <c r="AD49" s="199"/>
      <c r="AE49" s="200"/>
      <c r="AF49" s="205"/>
      <c r="AG49" s="199"/>
      <c r="AH49" s="200"/>
      <c r="AI49" s="205"/>
      <c r="AJ49" s="199"/>
      <c r="AK49" s="209"/>
      <c r="AL49" s="205"/>
      <c r="AM49" s="212"/>
      <c r="AO49" t="s">
        <v>215</v>
      </c>
    </row>
    <row r="50" spans="1:41" ht="15" customHeight="1" x14ac:dyDescent="0.25">
      <c r="A50" s="214"/>
      <c r="B50" s="199"/>
      <c r="C50" s="199"/>
      <c r="D50" s="199"/>
      <c r="E50" s="199"/>
      <c r="F50" s="218"/>
      <c r="G50" s="199"/>
      <c r="H50" s="216"/>
      <c r="I50" s="199"/>
      <c r="J50" s="216"/>
      <c r="K50" s="103"/>
      <c r="L50" s="103"/>
      <c r="M50" s="103"/>
      <c r="N50" s="102"/>
      <c r="O50" s="102"/>
      <c r="P50" s="105">
        <f t="shared" si="79"/>
        <v>0</v>
      </c>
      <c r="Q50" s="213"/>
      <c r="R50" s="213"/>
      <c r="S50" s="213"/>
      <c r="T50" s="213"/>
      <c r="U50" s="199"/>
      <c r="V50" s="200"/>
      <c r="W50" s="199"/>
      <c r="X50" s="200"/>
      <c r="Y50" s="199"/>
      <c r="Z50" s="200"/>
      <c r="AA50" s="207"/>
      <c r="AB50" s="213"/>
      <c r="AC50" s="205"/>
      <c r="AD50" s="199"/>
      <c r="AE50" s="200"/>
      <c r="AF50" s="205"/>
      <c r="AG50" s="199"/>
      <c r="AH50" s="200"/>
      <c r="AI50" s="205"/>
      <c r="AJ50" s="199"/>
      <c r="AK50" s="209"/>
      <c r="AL50" s="205"/>
      <c r="AM50" s="212"/>
      <c r="AO50" t="s">
        <v>216</v>
      </c>
    </row>
    <row r="51" spans="1:41" ht="15" customHeight="1" x14ac:dyDescent="0.25">
      <c r="A51" s="214"/>
      <c r="B51" s="199"/>
      <c r="C51" s="199"/>
      <c r="D51" s="199"/>
      <c r="E51" s="199"/>
      <c r="F51" s="218"/>
      <c r="G51" s="199"/>
      <c r="H51" s="216"/>
      <c r="I51" s="199"/>
      <c r="J51" s="216"/>
      <c r="K51" s="103"/>
      <c r="L51" s="103"/>
      <c r="M51" s="103"/>
      <c r="N51" s="102"/>
      <c r="O51" s="102"/>
      <c r="P51" s="105">
        <f t="shared" si="79"/>
        <v>0</v>
      </c>
      <c r="Q51" s="213"/>
      <c r="R51" s="213"/>
      <c r="S51" s="213"/>
      <c r="T51" s="213"/>
      <c r="U51" s="199"/>
      <c r="V51" s="200"/>
      <c r="W51" s="199"/>
      <c r="X51" s="200"/>
      <c r="Y51" s="199"/>
      <c r="Z51" s="200"/>
      <c r="AA51" s="207"/>
      <c r="AB51" s="213"/>
      <c r="AC51" s="205"/>
      <c r="AD51" s="199"/>
      <c r="AE51" s="200"/>
      <c r="AF51" s="205"/>
      <c r="AG51" s="199"/>
      <c r="AH51" s="200"/>
      <c r="AI51" s="205"/>
      <c r="AJ51" s="199"/>
      <c r="AK51" s="209"/>
      <c r="AL51" s="205"/>
      <c r="AM51" s="212"/>
      <c r="AO51" t="s">
        <v>217</v>
      </c>
    </row>
    <row r="52" spans="1:41" ht="15" customHeight="1" x14ac:dyDescent="0.25">
      <c r="A52" s="214"/>
      <c r="B52" s="199"/>
      <c r="C52" s="199"/>
      <c r="D52" s="199"/>
      <c r="E52" s="199"/>
      <c r="F52" s="218"/>
      <c r="G52" s="199"/>
      <c r="H52" s="217"/>
      <c r="I52" s="199"/>
      <c r="J52" s="217"/>
      <c r="K52" s="103"/>
      <c r="L52" s="103"/>
      <c r="M52" s="103"/>
      <c r="N52" s="102"/>
      <c r="O52" s="102"/>
      <c r="P52" s="105">
        <f t="shared" si="79"/>
        <v>0</v>
      </c>
      <c r="Q52" s="213"/>
      <c r="R52" s="213"/>
      <c r="S52" s="213"/>
      <c r="T52" s="213"/>
      <c r="U52" s="199"/>
      <c r="V52" s="200"/>
      <c r="W52" s="199"/>
      <c r="X52" s="200"/>
      <c r="Y52" s="199"/>
      <c r="Z52" s="200"/>
      <c r="AA52" s="207"/>
      <c r="AB52" s="213"/>
      <c r="AC52" s="206"/>
      <c r="AD52" s="199"/>
      <c r="AE52" s="200"/>
      <c r="AF52" s="206"/>
      <c r="AG52" s="199"/>
      <c r="AH52" s="200"/>
      <c r="AI52" s="206"/>
      <c r="AJ52" s="199"/>
      <c r="AK52" s="210"/>
      <c r="AL52" s="206"/>
      <c r="AM52" s="212"/>
      <c r="AO52" t="s">
        <v>218</v>
      </c>
    </row>
    <row r="53" spans="1:41" ht="15" customHeight="1" x14ac:dyDescent="0.25">
      <c r="A53" s="214">
        <f>+A48+1</f>
        <v>10</v>
      </c>
      <c r="B53" s="199"/>
      <c r="C53" s="199"/>
      <c r="D53" s="199"/>
      <c r="E53" s="199"/>
      <c r="F53" s="218" t="str">
        <f t="shared" ref="F53" si="80">IF(AM53=40,"TIEMPO COMPLETO",IF(AM53&gt;=20,"MEDIO TIEMPO",IF(AM53&gt;=1,"TIEMPO PARCIAL","")))</f>
        <v/>
      </c>
      <c r="G53" s="199"/>
      <c r="H53" s="215"/>
      <c r="I53" s="199"/>
      <c r="J53" s="215"/>
      <c r="K53" s="103"/>
      <c r="L53" s="103"/>
      <c r="M53" s="103"/>
      <c r="N53" s="102"/>
      <c r="O53" s="102"/>
      <c r="P53" s="105">
        <f>N53*O53</f>
        <v>0</v>
      </c>
      <c r="Q53" s="213">
        <f>SUM(P53:P57)</f>
        <v>0</v>
      </c>
      <c r="R53" s="213">
        <f t="shared" ref="R53" si="81">COUNT(N53:N57)</f>
        <v>0</v>
      </c>
      <c r="S53" s="213">
        <f t="shared" ref="S53" si="82">SUM(O53:O57)</f>
        <v>0</v>
      </c>
      <c r="T53" s="213">
        <f t="shared" ref="T53" si="83">COUNT(N53:N57)</f>
        <v>0</v>
      </c>
      <c r="U53" s="199"/>
      <c r="V53" s="200"/>
      <c r="W53" s="199"/>
      <c r="X53" s="200"/>
      <c r="Y53" s="199"/>
      <c r="Z53" s="200"/>
      <c r="AA53" s="207"/>
      <c r="AB53" s="213">
        <f t="shared" ref="AB53" si="84">+AA53+Z53+V53+Q53+R53+S53+T53+X53</f>
        <v>0</v>
      </c>
      <c r="AC53" s="204" t="str">
        <f t="shared" ref="AC53" si="85">IF(L53="","",(AB53/$AM53))</f>
        <v/>
      </c>
      <c r="AD53" s="199"/>
      <c r="AE53" s="200"/>
      <c r="AF53" s="204" t="str">
        <f t="shared" ref="AF53" si="86">IF(AD53="","",(AE53/$AM53))</f>
        <v/>
      </c>
      <c r="AG53" s="199"/>
      <c r="AH53" s="200"/>
      <c r="AI53" s="204" t="str">
        <f t="shared" ref="AI53" si="87">IF(AG53="","",(AH53/$AM53))</f>
        <v/>
      </c>
      <c r="AJ53" s="199"/>
      <c r="AK53" s="208"/>
      <c r="AL53" s="204" t="str">
        <f t="shared" ref="AL53" si="88">IF(AJ53="","",(AK53/$AM53))</f>
        <v/>
      </c>
      <c r="AM53" s="211">
        <f t="shared" si="1"/>
        <v>0</v>
      </c>
    </row>
    <row r="54" spans="1:41" ht="15" customHeight="1" x14ac:dyDescent="0.25">
      <c r="A54" s="214"/>
      <c r="B54" s="199"/>
      <c r="C54" s="199"/>
      <c r="D54" s="199"/>
      <c r="E54" s="199"/>
      <c r="F54" s="218"/>
      <c r="G54" s="199"/>
      <c r="H54" s="216"/>
      <c r="I54" s="199"/>
      <c r="J54" s="216"/>
      <c r="K54" s="103"/>
      <c r="L54" s="103"/>
      <c r="M54" s="103"/>
      <c r="N54" s="102"/>
      <c r="O54" s="102"/>
      <c r="P54" s="105">
        <f t="shared" ref="P54:P57" si="89">N54*O54</f>
        <v>0</v>
      </c>
      <c r="Q54" s="213"/>
      <c r="R54" s="213"/>
      <c r="S54" s="213"/>
      <c r="T54" s="213"/>
      <c r="U54" s="199"/>
      <c r="V54" s="200"/>
      <c r="W54" s="199"/>
      <c r="X54" s="200"/>
      <c r="Y54" s="199"/>
      <c r="Z54" s="200"/>
      <c r="AA54" s="207"/>
      <c r="AB54" s="213"/>
      <c r="AC54" s="205"/>
      <c r="AD54" s="199"/>
      <c r="AE54" s="200"/>
      <c r="AF54" s="205"/>
      <c r="AG54" s="199"/>
      <c r="AH54" s="200"/>
      <c r="AI54" s="205"/>
      <c r="AJ54" s="199"/>
      <c r="AK54" s="209"/>
      <c r="AL54" s="205"/>
      <c r="AM54" s="212"/>
      <c r="AO54" t="s">
        <v>219</v>
      </c>
    </row>
    <row r="55" spans="1:41" ht="15" customHeight="1" x14ac:dyDescent="0.25">
      <c r="A55" s="214"/>
      <c r="B55" s="199"/>
      <c r="C55" s="199"/>
      <c r="D55" s="199"/>
      <c r="E55" s="199"/>
      <c r="F55" s="218"/>
      <c r="G55" s="199"/>
      <c r="H55" s="216"/>
      <c r="I55" s="199"/>
      <c r="J55" s="216"/>
      <c r="K55" s="103"/>
      <c r="L55" s="103"/>
      <c r="M55" s="103"/>
      <c r="N55" s="102"/>
      <c r="O55" s="102"/>
      <c r="P55" s="105">
        <f t="shared" si="89"/>
        <v>0</v>
      </c>
      <c r="Q55" s="213"/>
      <c r="R55" s="213"/>
      <c r="S55" s="213"/>
      <c r="T55" s="213"/>
      <c r="U55" s="199"/>
      <c r="V55" s="200"/>
      <c r="W55" s="199"/>
      <c r="X55" s="200"/>
      <c r="Y55" s="199"/>
      <c r="Z55" s="200"/>
      <c r="AA55" s="207"/>
      <c r="AB55" s="213"/>
      <c r="AC55" s="205"/>
      <c r="AD55" s="199"/>
      <c r="AE55" s="200"/>
      <c r="AF55" s="205"/>
      <c r="AG55" s="199"/>
      <c r="AH55" s="200"/>
      <c r="AI55" s="205"/>
      <c r="AJ55" s="199"/>
      <c r="AK55" s="209"/>
      <c r="AL55" s="205"/>
      <c r="AM55" s="212"/>
      <c r="AO55" t="s">
        <v>220</v>
      </c>
    </row>
    <row r="56" spans="1:41" ht="15" customHeight="1" x14ac:dyDescent="0.25">
      <c r="A56" s="214"/>
      <c r="B56" s="199"/>
      <c r="C56" s="199"/>
      <c r="D56" s="199"/>
      <c r="E56" s="199"/>
      <c r="F56" s="218"/>
      <c r="G56" s="199"/>
      <c r="H56" s="216"/>
      <c r="I56" s="199"/>
      <c r="J56" s="216"/>
      <c r="K56" s="103"/>
      <c r="L56" s="103"/>
      <c r="M56" s="103"/>
      <c r="N56" s="102"/>
      <c r="O56" s="102"/>
      <c r="P56" s="105">
        <f t="shared" si="89"/>
        <v>0</v>
      </c>
      <c r="Q56" s="213"/>
      <c r="R56" s="213"/>
      <c r="S56" s="213"/>
      <c r="T56" s="213"/>
      <c r="U56" s="199"/>
      <c r="V56" s="200"/>
      <c r="W56" s="199"/>
      <c r="X56" s="200"/>
      <c r="Y56" s="199"/>
      <c r="Z56" s="200"/>
      <c r="AA56" s="207"/>
      <c r="AB56" s="213"/>
      <c r="AC56" s="205"/>
      <c r="AD56" s="199"/>
      <c r="AE56" s="200"/>
      <c r="AF56" s="205"/>
      <c r="AG56" s="199"/>
      <c r="AH56" s="200"/>
      <c r="AI56" s="205"/>
      <c r="AJ56" s="199"/>
      <c r="AK56" s="209"/>
      <c r="AL56" s="205"/>
      <c r="AM56" s="212"/>
      <c r="AO56" t="s">
        <v>221</v>
      </c>
    </row>
    <row r="57" spans="1:41" ht="15" customHeight="1" x14ac:dyDescent="0.25">
      <c r="A57" s="214"/>
      <c r="B57" s="199"/>
      <c r="C57" s="199"/>
      <c r="D57" s="199"/>
      <c r="E57" s="199"/>
      <c r="F57" s="218"/>
      <c r="G57" s="199"/>
      <c r="H57" s="217"/>
      <c r="I57" s="199"/>
      <c r="J57" s="217"/>
      <c r="K57" s="103"/>
      <c r="L57" s="103"/>
      <c r="M57" s="103"/>
      <c r="N57" s="102"/>
      <c r="O57" s="102"/>
      <c r="P57" s="105">
        <f t="shared" si="89"/>
        <v>0</v>
      </c>
      <c r="Q57" s="213"/>
      <c r="R57" s="213"/>
      <c r="S57" s="213"/>
      <c r="T57" s="213"/>
      <c r="U57" s="199"/>
      <c r="V57" s="200"/>
      <c r="W57" s="199"/>
      <c r="X57" s="200"/>
      <c r="Y57" s="199"/>
      <c r="Z57" s="200"/>
      <c r="AA57" s="207"/>
      <c r="AB57" s="213"/>
      <c r="AC57" s="206"/>
      <c r="AD57" s="199"/>
      <c r="AE57" s="200"/>
      <c r="AF57" s="206"/>
      <c r="AG57" s="199"/>
      <c r="AH57" s="200"/>
      <c r="AI57" s="206"/>
      <c r="AJ57" s="199"/>
      <c r="AK57" s="210"/>
      <c r="AL57" s="206"/>
      <c r="AM57" s="212"/>
      <c r="AO57" t="s">
        <v>222</v>
      </c>
    </row>
    <row r="58" spans="1:41" ht="15" customHeight="1" x14ac:dyDescent="0.25">
      <c r="A58" s="214">
        <f>+A53+1</f>
        <v>11</v>
      </c>
      <c r="B58" s="219"/>
      <c r="C58" s="219"/>
      <c r="D58" s="219"/>
      <c r="E58" s="199"/>
      <c r="F58" s="218" t="str">
        <f t="shared" ref="F58" si="90">IF(AM58=40,"TIEMPO COMPLETO",IF(AM58&gt;=20,"MEDIO TIEMPO",IF(AM58&gt;=1,"TIEMPO PARCIAL","")))</f>
        <v/>
      </c>
      <c r="G58" s="199"/>
      <c r="H58" s="215"/>
      <c r="I58" s="199"/>
      <c r="J58" s="215"/>
      <c r="K58" s="103"/>
      <c r="L58" s="103"/>
      <c r="M58" s="103"/>
      <c r="N58" s="102"/>
      <c r="O58" s="102"/>
      <c r="P58" s="105">
        <f>N58*O58</f>
        <v>0</v>
      </c>
      <c r="Q58" s="213">
        <f>SUM(P58:P62)</f>
        <v>0</v>
      </c>
      <c r="R58" s="213">
        <f t="shared" ref="R58" si="91">COUNT(N58:N62)</f>
        <v>0</v>
      </c>
      <c r="S58" s="213">
        <f t="shared" ref="S58" si="92">SUM(O58:O62)</f>
        <v>0</v>
      </c>
      <c r="T58" s="213">
        <f t="shared" ref="T58" si="93">COUNT(N58:N62)</f>
        <v>0</v>
      </c>
      <c r="U58" s="199"/>
      <c r="V58" s="200"/>
      <c r="W58" s="199"/>
      <c r="X58" s="200"/>
      <c r="Y58" s="199"/>
      <c r="Z58" s="200"/>
      <c r="AA58" s="207"/>
      <c r="AB58" s="213">
        <f t="shared" ref="AB58" si="94">+AA58+Z58+V58+Q58+R58+S58+T58+X58</f>
        <v>0</v>
      </c>
      <c r="AC58" s="204" t="str">
        <f t="shared" ref="AC58" si="95">IF(L58="","",(AB58/$AM58))</f>
        <v/>
      </c>
      <c r="AD58" s="199"/>
      <c r="AE58" s="200"/>
      <c r="AF58" s="204" t="str">
        <f t="shared" ref="AF58" si="96">IF(AD58="","",(AE58/$AM58))</f>
        <v/>
      </c>
      <c r="AG58" s="199"/>
      <c r="AH58" s="200"/>
      <c r="AI58" s="204" t="str">
        <f t="shared" ref="AI58" si="97">IF(AG58="","",(AH58/$AM58))</f>
        <v/>
      </c>
      <c r="AJ58" s="199"/>
      <c r="AK58" s="208"/>
      <c r="AL58" s="204" t="str">
        <f t="shared" ref="AL58" si="98">IF(AJ58="","",(AK58/$AM58))</f>
        <v/>
      </c>
      <c r="AM58" s="211">
        <f t="shared" si="1"/>
        <v>0</v>
      </c>
      <c r="AO58" t="s">
        <v>223</v>
      </c>
    </row>
    <row r="59" spans="1:41" ht="15" customHeight="1" x14ac:dyDescent="0.25">
      <c r="A59" s="214"/>
      <c r="B59" s="220"/>
      <c r="C59" s="220"/>
      <c r="D59" s="220"/>
      <c r="E59" s="199"/>
      <c r="F59" s="218"/>
      <c r="G59" s="199"/>
      <c r="H59" s="216"/>
      <c r="I59" s="199"/>
      <c r="J59" s="216"/>
      <c r="K59" s="103"/>
      <c r="L59" s="103"/>
      <c r="M59" s="103"/>
      <c r="N59" s="102"/>
      <c r="O59" s="102"/>
      <c r="P59" s="105">
        <f t="shared" ref="P59:P62" si="99">N59*O59</f>
        <v>0</v>
      </c>
      <c r="Q59" s="213"/>
      <c r="R59" s="213"/>
      <c r="S59" s="213"/>
      <c r="T59" s="213"/>
      <c r="U59" s="199"/>
      <c r="V59" s="200"/>
      <c r="W59" s="199"/>
      <c r="X59" s="200"/>
      <c r="Y59" s="199"/>
      <c r="Z59" s="200"/>
      <c r="AA59" s="207"/>
      <c r="AB59" s="213"/>
      <c r="AC59" s="205"/>
      <c r="AD59" s="199"/>
      <c r="AE59" s="200"/>
      <c r="AF59" s="205"/>
      <c r="AG59" s="199"/>
      <c r="AH59" s="200"/>
      <c r="AI59" s="205"/>
      <c r="AJ59" s="199"/>
      <c r="AK59" s="209"/>
      <c r="AL59" s="205"/>
      <c r="AM59" s="212"/>
      <c r="AO59" t="s">
        <v>224</v>
      </c>
    </row>
    <row r="60" spans="1:41" ht="15" customHeight="1" x14ac:dyDescent="0.25">
      <c r="A60" s="214"/>
      <c r="B60" s="220"/>
      <c r="C60" s="220"/>
      <c r="D60" s="220"/>
      <c r="E60" s="199"/>
      <c r="F60" s="218"/>
      <c r="G60" s="199"/>
      <c r="H60" s="216"/>
      <c r="I60" s="199"/>
      <c r="J60" s="216"/>
      <c r="K60" s="103"/>
      <c r="L60" s="103"/>
      <c r="M60" s="103"/>
      <c r="N60" s="102"/>
      <c r="O60" s="102"/>
      <c r="P60" s="105">
        <f t="shared" si="99"/>
        <v>0</v>
      </c>
      <c r="Q60" s="213"/>
      <c r="R60" s="213"/>
      <c r="S60" s="213"/>
      <c r="T60" s="213"/>
      <c r="U60" s="199"/>
      <c r="V60" s="200"/>
      <c r="W60" s="199"/>
      <c r="X60" s="200"/>
      <c r="Y60" s="199"/>
      <c r="Z60" s="200"/>
      <c r="AA60" s="207"/>
      <c r="AB60" s="213"/>
      <c r="AC60" s="205"/>
      <c r="AD60" s="199"/>
      <c r="AE60" s="200"/>
      <c r="AF60" s="205"/>
      <c r="AG60" s="199"/>
      <c r="AH60" s="200"/>
      <c r="AI60" s="205"/>
      <c r="AJ60" s="199"/>
      <c r="AK60" s="209"/>
      <c r="AL60" s="205"/>
      <c r="AM60" s="212"/>
      <c r="AO60" t="s">
        <v>225</v>
      </c>
    </row>
    <row r="61" spans="1:41" ht="15" customHeight="1" x14ac:dyDescent="0.25">
      <c r="A61" s="214"/>
      <c r="B61" s="220"/>
      <c r="C61" s="220"/>
      <c r="D61" s="220"/>
      <c r="E61" s="199"/>
      <c r="F61" s="218"/>
      <c r="G61" s="199"/>
      <c r="H61" s="216"/>
      <c r="I61" s="199"/>
      <c r="J61" s="216"/>
      <c r="K61" s="103"/>
      <c r="L61" s="103"/>
      <c r="M61" s="103"/>
      <c r="N61" s="102"/>
      <c r="O61" s="102"/>
      <c r="P61" s="105">
        <f t="shared" si="99"/>
        <v>0</v>
      </c>
      <c r="Q61" s="213"/>
      <c r="R61" s="213"/>
      <c r="S61" s="213"/>
      <c r="T61" s="213"/>
      <c r="U61" s="199"/>
      <c r="V61" s="200"/>
      <c r="W61" s="199"/>
      <c r="X61" s="200"/>
      <c r="Y61" s="199"/>
      <c r="Z61" s="200"/>
      <c r="AA61" s="207"/>
      <c r="AB61" s="213"/>
      <c r="AC61" s="205"/>
      <c r="AD61" s="199"/>
      <c r="AE61" s="200"/>
      <c r="AF61" s="205"/>
      <c r="AG61" s="199"/>
      <c r="AH61" s="200"/>
      <c r="AI61" s="205"/>
      <c r="AJ61" s="199"/>
      <c r="AK61" s="209"/>
      <c r="AL61" s="205"/>
      <c r="AM61" s="212"/>
      <c r="AO61" t="s">
        <v>226</v>
      </c>
    </row>
    <row r="62" spans="1:41" ht="15" customHeight="1" x14ac:dyDescent="0.25">
      <c r="A62" s="214"/>
      <c r="B62" s="221"/>
      <c r="C62" s="221"/>
      <c r="D62" s="221"/>
      <c r="E62" s="199"/>
      <c r="F62" s="218"/>
      <c r="G62" s="199"/>
      <c r="H62" s="217"/>
      <c r="I62" s="199"/>
      <c r="J62" s="217"/>
      <c r="K62" s="103"/>
      <c r="L62" s="103"/>
      <c r="M62" s="103"/>
      <c r="N62" s="102"/>
      <c r="O62" s="102"/>
      <c r="P62" s="105">
        <f t="shared" si="99"/>
        <v>0</v>
      </c>
      <c r="Q62" s="213"/>
      <c r="R62" s="213"/>
      <c r="S62" s="213"/>
      <c r="T62" s="213"/>
      <c r="U62" s="199"/>
      <c r="V62" s="200"/>
      <c r="W62" s="199"/>
      <c r="X62" s="200"/>
      <c r="Y62" s="199"/>
      <c r="Z62" s="200"/>
      <c r="AA62" s="207"/>
      <c r="AB62" s="213"/>
      <c r="AC62" s="206"/>
      <c r="AD62" s="199"/>
      <c r="AE62" s="200"/>
      <c r="AF62" s="206"/>
      <c r="AG62" s="199"/>
      <c r="AH62" s="200"/>
      <c r="AI62" s="206"/>
      <c r="AJ62" s="199"/>
      <c r="AK62" s="210"/>
      <c r="AL62" s="206"/>
      <c r="AM62" s="212"/>
      <c r="AO62" t="s">
        <v>227</v>
      </c>
    </row>
    <row r="63" spans="1:41" ht="15" customHeight="1" x14ac:dyDescent="0.25">
      <c r="A63" s="214">
        <f>+A58+1</f>
        <v>12</v>
      </c>
      <c r="B63" s="199"/>
      <c r="C63" s="199"/>
      <c r="D63" s="199"/>
      <c r="E63" s="199"/>
      <c r="F63" s="218" t="str">
        <f t="shared" ref="F63" si="100">IF(AM63=40,"TIEMPO COMPLETO",IF(AM63&gt;=20,"MEDIO TIEMPO",IF(AM63&gt;=1,"TIEMPO PARCIAL","")))</f>
        <v/>
      </c>
      <c r="G63" s="219"/>
      <c r="H63" s="215"/>
      <c r="I63" s="219"/>
      <c r="J63" s="215"/>
      <c r="K63" s="103"/>
      <c r="L63" s="103"/>
      <c r="M63" s="103"/>
      <c r="N63" s="102"/>
      <c r="O63" s="102"/>
      <c r="P63" s="105">
        <f>N63*O63</f>
        <v>0</v>
      </c>
      <c r="Q63" s="213">
        <f>SUM(P63:P67)</f>
        <v>0</v>
      </c>
      <c r="R63" s="213">
        <f t="shared" ref="R63" si="101">COUNT(N63:N67)</f>
        <v>0</v>
      </c>
      <c r="S63" s="213">
        <f t="shared" ref="S63" si="102">SUM(O63:O67)</f>
        <v>0</v>
      </c>
      <c r="T63" s="213">
        <f t="shared" ref="T63" si="103">COUNT(N63:N67)</f>
        <v>0</v>
      </c>
      <c r="U63" s="199"/>
      <c r="V63" s="200"/>
      <c r="W63" s="199"/>
      <c r="X63" s="200"/>
      <c r="Y63" s="199"/>
      <c r="Z63" s="200"/>
      <c r="AA63" s="207"/>
      <c r="AB63" s="213">
        <f t="shared" ref="AB63" si="104">+AA63+Z63+V63+Q63+R63+S63+T63+X63</f>
        <v>0</v>
      </c>
      <c r="AC63" s="204" t="str">
        <f t="shared" ref="AC63" si="105">IF(L63="","",(AB63/$AM63))</f>
        <v/>
      </c>
      <c r="AD63" s="199"/>
      <c r="AE63" s="200"/>
      <c r="AF63" s="204" t="str">
        <f t="shared" ref="AF63" si="106">IF(AD63="","",(AE63/$AM63))</f>
        <v/>
      </c>
      <c r="AG63" s="199"/>
      <c r="AH63" s="200"/>
      <c r="AI63" s="204" t="str">
        <f t="shared" ref="AI63" si="107">IF(AG63="","",(AH63/$AM63))</f>
        <v/>
      </c>
      <c r="AJ63" s="199"/>
      <c r="AK63" s="208"/>
      <c r="AL63" s="204" t="str">
        <f t="shared" ref="AL63" si="108">IF(AJ63="","",(AK63/$AM63))</f>
        <v/>
      </c>
      <c r="AM63" s="211">
        <f t="shared" si="1"/>
        <v>0</v>
      </c>
      <c r="AO63" t="s">
        <v>228</v>
      </c>
    </row>
    <row r="64" spans="1:41" ht="15" customHeight="1" x14ac:dyDescent="0.25">
      <c r="A64" s="214"/>
      <c r="B64" s="199"/>
      <c r="C64" s="199"/>
      <c r="D64" s="199"/>
      <c r="E64" s="199"/>
      <c r="F64" s="218"/>
      <c r="G64" s="220"/>
      <c r="H64" s="216"/>
      <c r="I64" s="220"/>
      <c r="J64" s="216"/>
      <c r="K64" s="103"/>
      <c r="L64" s="103"/>
      <c r="M64" s="103"/>
      <c r="N64" s="102"/>
      <c r="O64" s="102"/>
      <c r="P64" s="105">
        <f t="shared" ref="P64:P67" si="109">N64*O64</f>
        <v>0</v>
      </c>
      <c r="Q64" s="213"/>
      <c r="R64" s="213"/>
      <c r="S64" s="213"/>
      <c r="T64" s="213"/>
      <c r="U64" s="199"/>
      <c r="V64" s="200"/>
      <c r="W64" s="199"/>
      <c r="X64" s="200"/>
      <c r="Y64" s="199"/>
      <c r="Z64" s="200"/>
      <c r="AA64" s="207"/>
      <c r="AB64" s="213"/>
      <c r="AC64" s="205"/>
      <c r="AD64" s="199"/>
      <c r="AE64" s="200"/>
      <c r="AF64" s="205"/>
      <c r="AG64" s="199"/>
      <c r="AH64" s="200"/>
      <c r="AI64" s="205"/>
      <c r="AJ64" s="199"/>
      <c r="AK64" s="209"/>
      <c r="AL64" s="205"/>
      <c r="AM64" s="212"/>
      <c r="AO64" t="s">
        <v>229</v>
      </c>
    </row>
    <row r="65" spans="1:41" ht="15" customHeight="1" x14ac:dyDescent="0.25">
      <c r="A65" s="214"/>
      <c r="B65" s="199"/>
      <c r="C65" s="199"/>
      <c r="D65" s="199"/>
      <c r="E65" s="199"/>
      <c r="F65" s="218"/>
      <c r="G65" s="220"/>
      <c r="H65" s="216"/>
      <c r="I65" s="220"/>
      <c r="J65" s="216"/>
      <c r="K65" s="103"/>
      <c r="L65" s="103"/>
      <c r="M65" s="103"/>
      <c r="N65" s="102"/>
      <c r="O65" s="102"/>
      <c r="P65" s="105">
        <f t="shared" si="109"/>
        <v>0</v>
      </c>
      <c r="Q65" s="213"/>
      <c r="R65" s="213"/>
      <c r="S65" s="213"/>
      <c r="T65" s="213"/>
      <c r="U65" s="199"/>
      <c r="V65" s="200"/>
      <c r="W65" s="199"/>
      <c r="X65" s="200"/>
      <c r="Y65" s="199"/>
      <c r="Z65" s="200"/>
      <c r="AA65" s="207"/>
      <c r="AB65" s="213"/>
      <c r="AC65" s="205"/>
      <c r="AD65" s="199"/>
      <c r="AE65" s="200"/>
      <c r="AF65" s="205"/>
      <c r="AG65" s="199"/>
      <c r="AH65" s="200"/>
      <c r="AI65" s="205"/>
      <c r="AJ65" s="199"/>
      <c r="AK65" s="209"/>
      <c r="AL65" s="205"/>
      <c r="AM65" s="212"/>
      <c r="AO65" t="s">
        <v>230</v>
      </c>
    </row>
    <row r="66" spans="1:41" ht="15" customHeight="1" x14ac:dyDescent="0.25">
      <c r="A66" s="214"/>
      <c r="B66" s="199"/>
      <c r="C66" s="199"/>
      <c r="D66" s="199"/>
      <c r="E66" s="199"/>
      <c r="F66" s="218"/>
      <c r="G66" s="220"/>
      <c r="H66" s="216"/>
      <c r="I66" s="220"/>
      <c r="J66" s="216"/>
      <c r="K66" s="103"/>
      <c r="L66" s="103"/>
      <c r="M66" s="103"/>
      <c r="N66" s="102"/>
      <c r="O66" s="102"/>
      <c r="P66" s="105">
        <f t="shared" si="109"/>
        <v>0</v>
      </c>
      <c r="Q66" s="213"/>
      <c r="R66" s="213"/>
      <c r="S66" s="213"/>
      <c r="T66" s="213"/>
      <c r="U66" s="199"/>
      <c r="V66" s="200"/>
      <c r="W66" s="199"/>
      <c r="X66" s="200"/>
      <c r="Y66" s="199"/>
      <c r="Z66" s="200"/>
      <c r="AA66" s="207"/>
      <c r="AB66" s="213"/>
      <c r="AC66" s="205"/>
      <c r="AD66" s="199"/>
      <c r="AE66" s="200"/>
      <c r="AF66" s="205"/>
      <c r="AG66" s="199"/>
      <c r="AH66" s="200"/>
      <c r="AI66" s="205"/>
      <c r="AJ66" s="199"/>
      <c r="AK66" s="209"/>
      <c r="AL66" s="205"/>
      <c r="AM66" s="212"/>
      <c r="AO66" t="s">
        <v>231</v>
      </c>
    </row>
    <row r="67" spans="1:41" ht="15" customHeight="1" x14ac:dyDescent="0.25">
      <c r="A67" s="214"/>
      <c r="B67" s="199"/>
      <c r="C67" s="199"/>
      <c r="D67" s="199"/>
      <c r="E67" s="199"/>
      <c r="F67" s="218"/>
      <c r="G67" s="221"/>
      <c r="H67" s="217"/>
      <c r="I67" s="221"/>
      <c r="J67" s="217"/>
      <c r="K67" s="103"/>
      <c r="L67" s="103"/>
      <c r="M67" s="103"/>
      <c r="N67" s="102"/>
      <c r="O67" s="102"/>
      <c r="P67" s="105">
        <f t="shared" si="109"/>
        <v>0</v>
      </c>
      <c r="Q67" s="213"/>
      <c r="R67" s="213"/>
      <c r="S67" s="213"/>
      <c r="T67" s="213"/>
      <c r="U67" s="199"/>
      <c r="V67" s="200"/>
      <c r="W67" s="199"/>
      <c r="X67" s="200"/>
      <c r="Y67" s="199"/>
      <c r="Z67" s="200"/>
      <c r="AA67" s="207"/>
      <c r="AB67" s="213"/>
      <c r="AC67" s="206"/>
      <c r="AD67" s="199"/>
      <c r="AE67" s="200"/>
      <c r="AF67" s="206"/>
      <c r="AG67" s="199"/>
      <c r="AH67" s="200"/>
      <c r="AI67" s="206"/>
      <c r="AJ67" s="199"/>
      <c r="AK67" s="210"/>
      <c r="AL67" s="206"/>
      <c r="AM67" s="212"/>
      <c r="AO67" t="s">
        <v>232</v>
      </c>
    </row>
    <row r="68" spans="1:41" ht="15" customHeight="1" x14ac:dyDescent="0.25">
      <c r="A68" s="214">
        <f>+A63+1</f>
        <v>13</v>
      </c>
      <c r="B68" s="199"/>
      <c r="C68" s="199"/>
      <c r="D68" s="199"/>
      <c r="E68" s="199"/>
      <c r="F68" s="218" t="str">
        <f t="shared" ref="F68" si="110">IF(AM68=40,"TIEMPO COMPLETO",IF(AM68&gt;=20,"MEDIO TIEMPO",IF(AM68&gt;=1,"TIEMPO PARCIAL","")))</f>
        <v/>
      </c>
      <c r="G68" s="199"/>
      <c r="H68" s="215"/>
      <c r="I68" s="199"/>
      <c r="J68" s="215"/>
      <c r="K68" s="103"/>
      <c r="L68" s="103"/>
      <c r="M68" s="103"/>
      <c r="N68" s="102"/>
      <c r="O68" s="102"/>
      <c r="P68" s="105">
        <f>N68*O68</f>
        <v>0</v>
      </c>
      <c r="Q68" s="213">
        <f>SUM(P68:P72)</f>
        <v>0</v>
      </c>
      <c r="R68" s="213">
        <f t="shared" ref="R68" si="111">COUNT(N68:N72)</f>
        <v>0</v>
      </c>
      <c r="S68" s="213">
        <f t="shared" ref="S68" si="112">SUM(O68:O72)</f>
        <v>0</v>
      </c>
      <c r="T68" s="213">
        <f t="shared" ref="T68" si="113">COUNT(N68:N72)</f>
        <v>0</v>
      </c>
      <c r="U68" s="199"/>
      <c r="V68" s="200"/>
      <c r="W68" s="199"/>
      <c r="X68" s="200"/>
      <c r="Y68" s="199"/>
      <c r="Z68" s="200"/>
      <c r="AA68" s="207"/>
      <c r="AB68" s="213">
        <f t="shared" ref="AB68" si="114">+AA68+Z68+V68+Q68+R68+S68+T68+X68</f>
        <v>0</v>
      </c>
      <c r="AC68" s="204" t="str">
        <f t="shared" ref="AC68" si="115">IF(L68="","",(AB68/$AM68))</f>
        <v/>
      </c>
      <c r="AD68" s="199"/>
      <c r="AE68" s="200"/>
      <c r="AF68" s="204" t="str">
        <f t="shared" ref="AF68" si="116">IF(AD68="","",(AE68/$AM68))</f>
        <v/>
      </c>
      <c r="AG68" s="199"/>
      <c r="AH68" s="200"/>
      <c r="AI68" s="204" t="str">
        <f t="shared" ref="AI68" si="117">IF(AG68="","",(AH68/$AM68))</f>
        <v/>
      </c>
      <c r="AJ68" s="199"/>
      <c r="AK68" s="208"/>
      <c r="AL68" s="204" t="str">
        <f t="shared" ref="AL68" si="118">IF(AJ68="","",(AK68/$AM68))</f>
        <v/>
      </c>
      <c r="AM68" s="211">
        <f t="shared" si="1"/>
        <v>0</v>
      </c>
      <c r="AO68" t="s">
        <v>233</v>
      </c>
    </row>
    <row r="69" spans="1:41" ht="15" customHeight="1" x14ac:dyDescent="0.25">
      <c r="A69" s="214"/>
      <c r="B69" s="199"/>
      <c r="C69" s="199"/>
      <c r="D69" s="199"/>
      <c r="E69" s="199"/>
      <c r="F69" s="218"/>
      <c r="G69" s="199"/>
      <c r="H69" s="216"/>
      <c r="I69" s="199"/>
      <c r="J69" s="216"/>
      <c r="K69" s="103"/>
      <c r="L69" s="103"/>
      <c r="M69" s="103"/>
      <c r="N69" s="102"/>
      <c r="O69" s="102"/>
      <c r="P69" s="105">
        <f t="shared" ref="P69:P72" si="119">N69*O69</f>
        <v>0</v>
      </c>
      <c r="Q69" s="213"/>
      <c r="R69" s="213"/>
      <c r="S69" s="213"/>
      <c r="T69" s="213"/>
      <c r="U69" s="199"/>
      <c r="V69" s="200"/>
      <c r="W69" s="199"/>
      <c r="X69" s="200"/>
      <c r="Y69" s="199"/>
      <c r="Z69" s="200"/>
      <c r="AA69" s="207"/>
      <c r="AB69" s="213"/>
      <c r="AC69" s="205"/>
      <c r="AD69" s="199"/>
      <c r="AE69" s="200"/>
      <c r="AF69" s="205"/>
      <c r="AG69" s="199"/>
      <c r="AH69" s="200"/>
      <c r="AI69" s="205"/>
      <c r="AJ69" s="199"/>
      <c r="AK69" s="209"/>
      <c r="AL69" s="205"/>
      <c r="AM69" s="212"/>
      <c r="AO69" t="s">
        <v>234</v>
      </c>
    </row>
    <row r="70" spans="1:41" ht="15" customHeight="1" x14ac:dyDescent="0.25">
      <c r="A70" s="214"/>
      <c r="B70" s="199"/>
      <c r="C70" s="199"/>
      <c r="D70" s="199"/>
      <c r="E70" s="199"/>
      <c r="F70" s="218"/>
      <c r="G70" s="199"/>
      <c r="H70" s="216"/>
      <c r="I70" s="199"/>
      <c r="J70" s="216"/>
      <c r="K70" s="103"/>
      <c r="L70" s="103"/>
      <c r="M70" s="103"/>
      <c r="N70" s="102"/>
      <c r="O70" s="102"/>
      <c r="P70" s="105">
        <f t="shared" si="119"/>
        <v>0</v>
      </c>
      <c r="Q70" s="213"/>
      <c r="R70" s="213"/>
      <c r="S70" s="213"/>
      <c r="T70" s="213"/>
      <c r="U70" s="199"/>
      <c r="V70" s="200"/>
      <c r="W70" s="199"/>
      <c r="X70" s="200"/>
      <c r="Y70" s="199"/>
      <c r="Z70" s="200"/>
      <c r="AA70" s="207"/>
      <c r="AB70" s="213"/>
      <c r="AC70" s="205"/>
      <c r="AD70" s="199"/>
      <c r="AE70" s="200"/>
      <c r="AF70" s="205"/>
      <c r="AG70" s="199"/>
      <c r="AH70" s="200"/>
      <c r="AI70" s="205"/>
      <c r="AJ70" s="199"/>
      <c r="AK70" s="209"/>
      <c r="AL70" s="205"/>
      <c r="AM70" s="212"/>
      <c r="AO70" t="s">
        <v>235</v>
      </c>
    </row>
    <row r="71" spans="1:41" ht="15" customHeight="1" x14ac:dyDescent="0.25">
      <c r="A71" s="214"/>
      <c r="B71" s="199"/>
      <c r="C71" s="199"/>
      <c r="D71" s="199"/>
      <c r="E71" s="199"/>
      <c r="F71" s="218"/>
      <c r="G71" s="199"/>
      <c r="H71" s="216"/>
      <c r="I71" s="199"/>
      <c r="J71" s="216"/>
      <c r="K71" s="103"/>
      <c r="L71" s="103"/>
      <c r="M71" s="103"/>
      <c r="N71" s="102"/>
      <c r="O71" s="102"/>
      <c r="P71" s="105">
        <f t="shared" si="119"/>
        <v>0</v>
      </c>
      <c r="Q71" s="213"/>
      <c r="R71" s="213"/>
      <c r="S71" s="213"/>
      <c r="T71" s="213"/>
      <c r="U71" s="199"/>
      <c r="V71" s="200"/>
      <c r="W71" s="199"/>
      <c r="X71" s="200"/>
      <c r="Y71" s="199"/>
      <c r="Z71" s="200"/>
      <c r="AA71" s="207"/>
      <c r="AB71" s="213"/>
      <c r="AC71" s="205"/>
      <c r="AD71" s="199"/>
      <c r="AE71" s="200"/>
      <c r="AF71" s="205"/>
      <c r="AG71" s="199"/>
      <c r="AH71" s="200"/>
      <c r="AI71" s="205"/>
      <c r="AJ71" s="199"/>
      <c r="AK71" s="209"/>
      <c r="AL71" s="205"/>
      <c r="AM71" s="212"/>
      <c r="AO71" t="s">
        <v>236</v>
      </c>
    </row>
    <row r="72" spans="1:41" ht="15" customHeight="1" x14ac:dyDescent="0.25">
      <c r="A72" s="214"/>
      <c r="B72" s="199"/>
      <c r="C72" s="199"/>
      <c r="D72" s="199"/>
      <c r="E72" s="199"/>
      <c r="F72" s="218"/>
      <c r="G72" s="199"/>
      <c r="H72" s="217"/>
      <c r="I72" s="199"/>
      <c r="J72" s="217"/>
      <c r="K72" s="103"/>
      <c r="L72" s="103"/>
      <c r="M72" s="103"/>
      <c r="N72" s="102"/>
      <c r="O72" s="102"/>
      <c r="P72" s="105">
        <f t="shared" si="119"/>
        <v>0</v>
      </c>
      <c r="Q72" s="213"/>
      <c r="R72" s="213"/>
      <c r="S72" s="213"/>
      <c r="T72" s="213"/>
      <c r="U72" s="199"/>
      <c r="V72" s="200"/>
      <c r="W72" s="199"/>
      <c r="X72" s="200"/>
      <c r="Y72" s="199"/>
      <c r="Z72" s="200"/>
      <c r="AA72" s="207"/>
      <c r="AB72" s="213"/>
      <c r="AC72" s="206"/>
      <c r="AD72" s="199"/>
      <c r="AE72" s="200"/>
      <c r="AF72" s="206"/>
      <c r="AG72" s="199"/>
      <c r="AH72" s="200"/>
      <c r="AI72" s="206"/>
      <c r="AJ72" s="199"/>
      <c r="AK72" s="210"/>
      <c r="AL72" s="206"/>
      <c r="AM72" s="212"/>
      <c r="AO72" t="s">
        <v>237</v>
      </c>
    </row>
    <row r="73" spans="1:41" ht="15" customHeight="1" x14ac:dyDescent="0.25">
      <c r="A73" s="214">
        <f>+A68+1</f>
        <v>14</v>
      </c>
      <c r="B73" s="199"/>
      <c r="C73" s="199"/>
      <c r="D73" s="199"/>
      <c r="E73" s="199"/>
      <c r="F73" s="218" t="str">
        <f t="shared" ref="F73" si="120">IF(AM73=40,"TIEMPO COMPLETO",IF(AM73&gt;=20,"MEDIO TIEMPO",IF(AM73&gt;=1,"TIEMPO PARCIAL","")))</f>
        <v/>
      </c>
      <c r="G73" s="199"/>
      <c r="H73" s="215"/>
      <c r="I73" s="199"/>
      <c r="J73" s="215"/>
      <c r="K73" s="103"/>
      <c r="L73" s="103"/>
      <c r="M73" s="103"/>
      <c r="N73" s="102"/>
      <c r="O73" s="102"/>
      <c r="P73" s="105">
        <f>N73*O73</f>
        <v>0</v>
      </c>
      <c r="Q73" s="213">
        <f>SUM(P73:P77)</f>
        <v>0</v>
      </c>
      <c r="R73" s="213">
        <f t="shared" ref="R73" si="121">COUNT(N73:N77)</f>
        <v>0</v>
      </c>
      <c r="S73" s="213">
        <f t="shared" ref="S73" si="122">SUM(O73:O77)</f>
        <v>0</v>
      </c>
      <c r="T73" s="213">
        <f t="shared" ref="T73" si="123">COUNT(N73:N77)</f>
        <v>0</v>
      </c>
      <c r="U73" s="199"/>
      <c r="V73" s="200"/>
      <c r="W73" s="199"/>
      <c r="X73" s="200"/>
      <c r="Y73" s="199"/>
      <c r="Z73" s="200"/>
      <c r="AA73" s="207"/>
      <c r="AB73" s="213">
        <f t="shared" ref="AB73" si="124">+AA73+Z73+V73+Q73+R73+S73+T73+X73</f>
        <v>0</v>
      </c>
      <c r="AC73" s="204" t="str">
        <f t="shared" ref="AC73" si="125">IF(L73="","",(AB73/$AM73))</f>
        <v/>
      </c>
      <c r="AD73" s="199"/>
      <c r="AE73" s="200"/>
      <c r="AF73" s="204" t="str">
        <f t="shared" ref="AF73" si="126">IF(AD73="","",(AE73/$AM73))</f>
        <v/>
      </c>
      <c r="AG73" s="199"/>
      <c r="AH73" s="200"/>
      <c r="AI73" s="204" t="str">
        <f t="shared" ref="AI73" si="127">IF(AG73="","",(AH73/$AM73))</f>
        <v/>
      </c>
      <c r="AJ73" s="199"/>
      <c r="AK73" s="208"/>
      <c r="AL73" s="204" t="str">
        <f t="shared" ref="AL73" si="128">IF(AJ73="","",(AK73/$AM73))</f>
        <v/>
      </c>
      <c r="AM73" s="211">
        <f t="shared" ref="AM73:AM133" si="129">AK73+AB73+AH73+AE73</f>
        <v>0</v>
      </c>
      <c r="AO73" t="s">
        <v>238</v>
      </c>
    </row>
    <row r="74" spans="1:41" ht="15" customHeight="1" x14ac:dyDescent="0.25">
      <c r="A74" s="214"/>
      <c r="B74" s="199"/>
      <c r="C74" s="199"/>
      <c r="D74" s="199"/>
      <c r="E74" s="199"/>
      <c r="F74" s="218"/>
      <c r="G74" s="199"/>
      <c r="H74" s="216"/>
      <c r="I74" s="199"/>
      <c r="J74" s="216"/>
      <c r="K74" s="103"/>
      <c r="L74" s="103"/>
      <c r="M74" s="103"/>
      <c r="N74" s="102"/>
      <c r="O74" s="102"/>
      <c r="P74" s="105">
        <f t="shared" ref="P74:P77" si="130">N74*O74</f>
        <v>0</v>
      </c>
      <c r="Q74" s="213"/>
      <c r="R74" s="213"/>
      <c r="S74" s="213"/>
      <c r="T74" s="213"/>
      <c r="U74" s="199"/>
      <c r="V74" s="200"/>
      <c r="W74" s="199"/>
      <c r="X74" s="200"/>
      <c r="Y74" s="199"/>
      <c r="Z74" s="200"/>
      <c r="AA74" s="207"/>
      <c r="AB74" s="213"/>
      <c r="AC74" s="205"/>
      <c r="AD74" s="199"/>
      <c r="AE74" s="200"/>
      <c r="AF74" s="205"/>
      <c r="AG74" s="199"/>
      <c r="AH74" s="200"/>
      <c r="AI74" s="205"/>
      <c r="AJ74" s="199"/>
      <c r="AK74" s="209"/>
      <c r="AL74" s="205"/>
      <c r="AM74" s="212"/>
      <c r="AO74" t="s">
        <v>239</v>
      </c>
    </row>
    <row r="75" spans="1:41" ht="15" customHeight="1" x14ac:dyDescent="0.25">
      <c r="A75" s="214"/>
      <c r="B75" s="199"/>
      <c r="C75" s="199"/>
      <c r="D75" s="199"/>
      <c r="E75" s="199"/>
      <c r="F75" s="218"/>
      <c r="G75" s="199"/>
      <c r="H75" s="216"/>
      <c r="I75" s="199"/>
      <c r="J75" s="216"/>
      <c r="K75" s="103"/>
      <c r="L75" s="103"/>
      <c r="M75" s="103"/>
      <c r="N75" s="102"/>
      <c r="O75" s="102"/>
      <c r="P75" s="105">
        <f t="shared" si="130"/>
        <v>0</v>
      </c>
      <c r="Q75" s="213"/>
      <c r="R75" s="213"/>
      <c r="S75" s="213"/>
      <c r="T75" s="213"/>
      <c r="U75" s="199"/>
      <c r="V75" s="200"/>
      <c r="W75" s="199"/>
      <c r="X75" s="200"/>
      <c r="Y75" s="199"/>
      <c r="Z75" s="200"/>
      <c r="AA75" s="207"/>
      <c r="AB75" s="213"/>
      <c r="AC75" s="205"/>
      <c r="AD75" s="199"/>
      <c r="AE75" s="200"/>
      <c r="AF75" s="205"/>
      <c r="AG75" s="199"/>
      <c r="AH75" s="200"/>
      <c r="AI75" s="205"/>
      <c r="AJ75" s="199"/>
      <c r="AK75" s="209"/>
      <c r="AL75" s="205"/>
      <c r="AM75" s="212"/>
      <c r="AO75" t="s">
        <v>240</v>
      </c>
    </row>
    <row r="76" spans="1:41" ht="15" customHeight="1" x14ac:dyDescent="0.25">
      <c r="A76" s="214"/>
      <c r="B76" s="199"/>
      <c r="C76" s="199"/>
      <c r="D76" s="199"/>
      <c r="E76" s="199"/>
      <c r="F76" s="218"/>
      <c r="G76" s="199"/>
      <c r="H76" s="216"/>
      <c r="I76" s="199"/>
      <c r="J76" s="216"/>
      <c r="K76" s="103"/>
      <c r="L76" s="103"/>
      <c r="M76" s="103"/>
      <c r="N76" s="102"/>
      <c r="O76" s="102"/>
      <c r="P76" s="105">
        <f t="shared" si="130"/>
        <v>0</v>
      </c>
      <c r="Q76" s="213"/>
      <c r="R76" s="213"/>
      <c r="S76" s="213"/>
      <c r="T76" s="213"/>
      <c r="U76" s="199"/>
      <c r="V76" s="200"/>
      <c r="W76" s="199"/>
      <c r="X76" s="200"/>
      <c r="Y76" s="199"/>
      <c r="Z76" s="200"/>
      <c r="AA76" s="207"/>
      <c r="AB76" s="213"/>
      <c r="AC76" s="205"/>
      <c r="AD76" s="199"/>
      <c r="AE76" s="200"/>
      <c r="AF76" s="205"/>
      <c r="AG76" s="199"/>
      <c r="AH76" s="200"/>
      <c r="AI76" s="205"/>
      <c r="AJ76" s="199"/>
      <c r="AK76" s="209"/>
      <c r="AL76" s="205"/>
      <c r="AM76" s="212"/>
      <c r="AO76" t="s">
        <v>241</v>
      </c>
    </row>
    <row r="77" spans="1:41" ht="15" customHeight="1" x14ac:dyDescent="0.25">
      <c r="A77" s="214"/>
      <c r="B77" s="199"/>
      <c r="C77" s="199"/>
      <c r="D77" s="199"/>
      <c r="E77" s="199"/>
      <c r="F77" s="218"/>
      <c r="G77" s="199"/>
      <c r="H77" s="217"/>
      <c r="I77" s="199"/>
      <c r="J77" s="217"/>
      <c r="K77" s="103"/>
      <c r="L77" s="103"/>
      <c r="M77" s="103"/>
      <c r="N77" s="102"/>
      <c r="O77" s="102"/>
      <c r="P77" s="105">
        <f t="shared" si="130"/>
        <v>0</v>
      </c>
      <c r="Q77" s="213"/>
      <c r="R77" s="213"/>
      <c r="S77" s="213"/>
      <c r="T77" s="213"/>
      <c r="U77" s="199"/>
      <c r="V77" s="200"/>
      <c r="W77" s="199"/>
      <c r="X77" s="200"/>
      <c r="Y77" s="199"/>
      <c r="Z77" s="200"/>
      <c r="AA77" s="207"/>
      <c r="AB77" s="213"/>
      <c r="AC77" s="206"/>
      <c r="AD77" s="199"/>
      <c r="AE77" s="200"/>
      <c r="AF77" s="206"/>
      <c r="AG77" s="199"/>
      <c r="AH77" s="200"/>
      <c r="AI77" s="206"/>
      <c r="AJ77" s="199"/>
      <c r="AK77" s="210"/>
      <c r="AL77" s="206"/>
      <c r="AM77" s="212"/>
      <c r="AO77" t="s">
        <v>242</v>
      </c>
    </row>
    <row r="78" spans="1:41" ht="15" customHeight="1" x14ac:dyDescent="0.25">
      <c r="A78" s="214">
        <f>+A73+1</f>
        <v>15</v>
      </c>
      <c r="B78" s="199"/>
      <c r="C78" s="199"/>
      <c r="D78" s="199"/>
      <c r="E78" s="199"/>
      <c r="F78" s="218" t="str">
        <f t="shared" ref="F78" si="131">IF(AM78=40,"TIEMPO COMPLETO",IF(AM78&gt;=20,"MEDIO TIEMPO",IF(AM78&gt;=1,"TIEMPO PARCIAL","")))</f>
        <v/>
      </c>
      <c r="G78" s="199"/>
      <c r="H78" s="215"/>
      <c r="I78" s="199"/>
      <c r="J78" s="215"/>
      <c r="K78" s="103"/>
      <c r="L78" s="103"/>
      <c r="M78" s="103"/>
      <c r="N78" s="102"/>
      <c r="O78" s="102"/>
      <c r="P78" s="105">
        <f>N78*O78</f>
        <v>0</v>
      </c>
      <c r="Q78" s="213">
        <f>SUM(P78:P82)</f>
        <v>0</v>
      </c>
      <c r="R78" s="213">
        <f t="shared" ref="R78" si="132">COUNT(N78:N82)</f>
        <v>0</v>
      </c>
      <c r="S78" s="213">
        <f t="shared" ref="S78" si="133">SUM(O78:O82)</f>
        <v>0</v>
      </c>
      <c r="T78" s="213">
        <f t="shared" ref="T78" si="134">COUNT(N78:N82)</f>
        <v>0</v>
      </c>
      <c r="U78" s="199"/>
      <c r="V78" s="200"/>
      <c r="W78" s="199"/>
      <c r="X78" s="200"/>
      <c r="Y78" s="199"/>
      <c r="Z78" s="200"/>
      <c r="AA78" s="207"/>
      <c r="AB78" s="213">
        <f t="shared" ref="AB78" si="135">+AA78+Z78+V78+Q78+R78+S78+T78+X78</f>
        <v>0</v>
      </c>
      <c r="AC78" s="204" t="str">
        <f t="shared" ref="AC78" si="136">IF(L78="","",(AB78/$AM78))</f>
        <v/>
      </c>
      <c r="AD78" s="199"/>
      <c r="AE78" s="200"/>
      <c r="AF78" s="204" t="str">
        <f t="shared" ref="AF78" si="137">IF(AD78="","",(AE78/$AM78))</f>
        <v/>
      </c>
      <c r="AG78" s="199"/>
      <c r="AH78" s="200"/>
      <c r="AI78" s="204" t="str">
        <f t="shared" ref="AI78" si="138">IF(AG78="","",(AH78/$AM78))</f>
        <v/>
      </c>
      <c r="AJ78" s="199"/>
      <c r="AK78" s="208"/>
      <c r="AL78" s="204" t="str">
        <f t="shared" ref="AL78" si="139">IF(AJ78="","",(AK78/$AM78))</f>
        <v/>
      </c>
      <c r="AM78" s="211">
        <f t="shared" si="129"/>
        <v>0</v>
      </c>
      <c r="AO78" t="s">
        <v>243</v>
      </c>
    </row>
    <row r="79" spans="1:41" ht="15" customHeight="1" x14ac:dyDescent="0.25">
      <c r="A79" s="214"/>
      <c r="B79" s="199"/>
      <c r="C79" s="199"/>
      <c r="D79" s="199"/>
      <c r="E79" s="199"/>
      <c r="F79" s="218"/>
      <c r="G79" s="199"/>
      <c r="H79" s="216"/>
      <c r="I79" s="199"/>
      <c r="J79" s="216"/>
      <c r="K79" s="103"/>
      <c r="L79" s="103"/>
      <c r="M79" s="103"/>
      <c r="N79" s="102"/>
      <c r="O79" s="102"/>
      <c r="P79" s="105">
        <f t="shared" ref="P79:P82" si="140">N79*O79</f>
        <v>0</v>
      </c>
      <c r="Q79" s="213"/>
      <c r="R79" s="213"/>
      <c r="S79" s="213"/>
      <c r="T79" s="213"/>
      <c r="U79" s="199"/>
      <c r="V79" s="200"/>
      <c r="W79" s="199"/>
      <c r="X79" s="200"/>
      <c r="Y79" s="199"/>
      <c r="Z79" s="200"/>
      <c r="AA79" s="207"/>
      <c r="AB79" s="213"/>
      <c r="AC79" s="205"/>
      <c r="AD79" s="199"/>
      <c r="AE79" s="200"/>
      <c r="AF79" s="205"/>
      <c r="AG79" s="199"/>
      <c r="AH79" s="200"/>
      <c r="AI79" s="205"/>
      <c r="AJ79" s="199"/>
      <c r="AK79" s="209"/>
      <c r="AL79" s="205"/>
      <c r="AM79" s="212"/>
      <c r="AO79" t="s">
        <v>244</v>
      </c>
    </row>
    <row r="80" spans="1:41" ht="15" customHeight="1" x14ac:dyDescent="0.25">
      <c r="A80" s="214"/>
      <c r="B80" s="199"/>
      <c r="C80" s="199"/>
      <c r="D80" s="199"/>
      <c r="E80" s="199"/>
      <c r="F80" s="218"/>
      <c r="G80" s="199"/>
      <c r="H80" s="216"/>
      <c r="I80" s="199"/>
      <c r="J80" s="216"/>
      <c r="K80" s="103"/>
      <c r="L80" s="103"/>
      <c r="M80" s="103"/>
      <c r="N80" s="102"/>
      <c r="O80" s="102"/>
      <c r="P80" s="105">
        <f t="shared" si="140"/>
        <v>0</v>
      </c>
      <c r="Q80" s="213"/>
      <c r="R80" s="213"/>
      <c r="S80" s="213"/>
      <c r="T80" s="213"/>
      <c r="U80" s="199"/>
      <c r="V80" s="200"/>
      <c r="W80" s="199"/>
      <c r="X80" s="200"/>
      <c r="Y80" s="199"/>
      <c r="Z80" s="200"/>
      <c r="AA80" s="207"/>
      <c r="AB80" s="213"/>
      <c r="AC80" s="205"/>
      <c r="AD80" s="199"/>
      <c r="AE80" s="200"/>
      <c r="AF80" s="205"/>
      <c r="AG80" s="199"/>
      <c r="AH80" s="200"/>
      <c r="AI80" s="205"/>
      <c r="AJ80" s="199"/>
      <c r="AK80" s="209"/>
      <c r="AL80" s="205"/>
      <c r="AM80" s="212"/>
      <c r="AO80" t="s">
        <v>245</v>
      </c>
    </row>
    <row r="81" spans="1:41" ht="15" customHeight="1" x14ac:dyDescent="0.25">
      <c r="A81" s="214"/>
      <c r="B81" s="199"/>
      <c r="C81" s="199"/>
      <c r="D81" s="199"/>
      <c r="E81" s="199"/>
      <c r="F81" s="218"/>
      <c r="G81" s="199"/>
      <c r="H81" s="216"/>
      <c r="I81" s="199"/>
      <c r="J81" s="216"/>
      <c r="K81" s="103"/>
      <c r="L81" s="103"/>
      <c r="M81" s="103"/>
      <c r="N81" s="102"/>
      <c r="O81" s="102"/>
      <c r="P81" s="105">
        <f t="shared" si="140"/>
        <v>0</v>
      </c>
      <c r="Q81" s="213"/>
      <c r="R81" s="213"/>
      <c r="S81" s="213"/>
      <c r="T81" s="213"/>
      <c r="U81" s="199"/>
      <c r="V81" s="200"/>
      <c r="W81" s="199"/>
      <c r="X81" s="200"/>
      <c r="Y81" s="199"/>
      <c r="Z81" s="200"/>
      <c r="AA81" s="207"/>
      <c r="AB81" s="213"/>
      <c r="AC81" s="205"/>
      <c r="AD81" s="199"/>
      <c r="AE81" s="200"/>
      <c r="AF81" s="205"/>
      <c r="AG81" s="199"/>
      <c r="AH81" s="200"/>
      <c r="AI81" s="205"/>
      <c r="AJ81" s="199"/>
      <c r="AK81" s="209"/>
      <c r="AL81" s="205"/>
      <c r="AM81" s="212"/>
      <c r="AO81" t="s">
        <v>197</v>
      </c>
    </row>
    <row r="82" spans="1:41" ht="15" customHeight="1" x14ac:dyDescent="0.25">
      <c r="A82" s="214"/>
      <c r="B82" s="199"/>
      <c r="C82" s="199"/>
      <c r="D82" s="199"/>
      <c r="E82" s="199"/>
      <c r="F82" s="218"/>
      <c r="G82" s="199"/>
      <c r="H82" s="217"/>
      <c r="I82" s="199"/>
      <c r="J82" s="217"/>
      <c r="K82" s="103"/>
      <c r="L82" s="103"/>
      <c r="M82" s="103"/>
      <c r="N82" s="102"/>
      <c r="O82" s="102"/>
      <c r="P82" s="105">
        <f t="shared" si="140"/>
        <v>0</v>
      </c>
      <c r="Q82" s="213"/>
      <c r="R82" s="213"/>
      <c r="S82" s="213"/>
      <c r="T82" s="213"/>
      <c r="U82" s="199"/>
      <c r="V82" s="200"/>
      <c r="W82" s="199"/>
      <c r="X82" s="200"/>
      <c r="Y82" s="199"/>
      <c r="Z82" s="200"/>
      <c r="AA82" s="207"/>
      <c r="AB82" s="213"/>
      <c r="AC82" s="206"/>
      <c r="AD82" s="199"/>
      <c r="AE82" s="200"/>
      <c r="AF82" s="206"/>
      <c r="AG82" s="199"/>
      <c r="AH82" s="200"/>
      <c r="AI82" s="206"/>
      <c r="AJ82" s="199"/>
      <c r="AK82" s="210"/>
      <c r="AL82" s="206"/>
      <c r="AM82" s="212"/>
      <c r="AO82" t="s">
        <v>246</v>
      </c>
    </row>
    <row r="83" spans="1:41" ht="15" customHeight="1" x14ac:dyDescent="0.25">
      <c r="A83" s="214">
        <v>16</v>
      </c>
      <c r="B83" s="199"/>
      <c r="C83" s="199"/>
      <c r="D83" s="199"/>
      <c r="E83" s="199"/>
      <c r="F83" s="218" t="str">
        <f t="shared" ref="F83" si="141">IF(AM83=40,"TIEMPO COMPLETO",IF(AM83&gt;=20,"MEDIO TIEMPO",IF(AM83&gt;=1,"TIEMPO PARCIAL","")))</f>
        <v/>
      </c>
      <c r="G83" s="199"/>
      <c r="H83" s="215"/>
      <c r="I83" s="199"/>
      <c r="J83" s="215"/>
      <c r="K83" s="103"/>
      <c r="L83" s="103"/>
      <c r="M83" s="103"/>
      <c r="N83" s="102"/>
      <c r="O83" s="102"/>
      <c r="P83" s="105">
        <f>N83*O83</f>
        <v>0</v>
      </c>
      <c r="Q83" s="213">
        <f>SUM(P83:P87)</f>
        <v>0</v>
      </c>
      <c r="R83" s="213">
        <f t="shared" ref="R83" si="142">COUNT(N83:N87)</f>
        <v>0</v>
      </c>
      <c r="S83" s="213">
        <f t="shared" ref="S83" si="143">SUM(O83:O87)</f>
        <v>0</v>
      </c>
      <c r="T83" s="213">
        <f t="shared" ref="T83" si="144">COUNT(N83:N87)</f>
        <v>0</v>
      </c>
      <c r="U83" s="199"/>
      <c r="V83" s="200"/>
      <c r="W83" s="199"/>
      <c r="X83" s="200"/>
      <c r="Y83" s="199"/>
      <c r="Z83" s="200"/>
      <c r="AA83" s="207"/>
      <c r="AB83" s="213">
        <f t="shared" ref="AB83" si="145">+AA83+Z83+V83+Q83+R83+S83+T83+X83</f>
        <v>0</v>
      </c>
      <c r="AC83" s="204" t="str">
        <f t="shared" ref="AC83" si="146">IF(L83="","",(AB83/$AM83))</f>
        <v/>
      </c>
      <c r="AD83" s="199"/>
      <c r="AE83" s="200"/>
      <c r="AF83" s="204" t="str">
        <f t="shared" ref="AF83" si="147">IF(AD83="","",(AE83/$AM83))</f>
        <v/>
      </c>
      <c r="AG83" s="199"/>
      <c r="AH83" s="200"/>
      <c r="AI83" s="204" t="str">
        <f t="shared" ref="AI83" si="148">IF(AG83="","",(AH83/$AM83))</f>
        <v/>
      </c>
      <c r="AJ83" s="199"/>
      <c r="AK83" s="208"/>
      <c r="AL83" s="204" t="str">
        <f t="shared" ref="AL83" si="149">IF(AJ83="","",(AK83/$AM83))</f>
        <v/>
      </c>
      <c r="AM83" s="211">
        <f t="shared" si="129"/>
        <v>0</v>
      </c>
      <c r="AO83" t="s">
        <v>247</v>
      </c>
    </row>
    <row r="84" spans="1:41" ht="15" customHeight="1" x14ac:dyDescent="0.25">
      <c r="A84" s="214"/>
      <c r="B84" s="199"/>
      <c r="C84" s="199"/>
      <c r="D84" s="199"/>
      <c r="E84" s="199"/>
      <c r="F84" s="218"/>
      <c r="G84" s="199"/>
      <c r="H84" s="216"/>
      <c r="I84" s="199"/>
      <c r="J84" s="216"/>
      <c r="K84" s="103"/>
      <c r="L84" s="103"/>
      <c r="M84" s="103"/>
      <c r="N84" s="102"/>
      <c r="O84" s="102"/>
      <c r="P84" s="105">
        <f t="shared" ref="P84:P87" si="150">N84*O84</f>
        <v>0</v>
      </c>
      <c r="Q84" s="213"/>
      <c r="R84" s="213"/>
      <c r="S84" s="213"/>
      <c r="T84" s="213"/>
      <c r="U84" s="199"/>
      <c r="V84" s="200"/>
      <c r="W84" s="199"/>
      <c r="X84" s="200"/>
      <c r="Y84" s="199"/>
      <c r="Z84" s="200"/>
      <c r="AA84" s="207"/>
      <c r="AB84" s="213"/>
      <c r="AC84" s="205"/>
      <c r="AD84" s="199"/>
      <c r="AE84" s="200"/>
      <c r="AF84" s="205"/>
      <c r="AG84" s="199"/>
      <c r="AH84" s="200"/>
      <c r="AI84" s="205"/>
      <c r="AJ84" s="199"/>
      <c r="AK84" s="209"/>
      <c r="AL84" s="205"/>
      <c r="AM84" s="212"/>
      <c r="AO84" t="s">
        <v>248</v>
      </c>
    </row>
    <row r="85" spans="1:41" ht="15" customHeight="1" x14ac:dyDescent="0.25">
      <c r="A85" s="214"/>
      <c r="B85" s="199"/>
      <c r="C85" s="199"/>
      <c r="D85" s="199"/>
      <c r="E85" s="199"/>
      <c r="F85" s="218"/>
      <c r="G85" s="199"/>
      <c r="H85" s="216"/>
      <c r="I85" s="199"/>
      <c r="J85" s="216"/>
      <c r="K85" s="103"/>
      <c r="L85" s="103"/>
      <c r="M85" s="103"/>
      <c r="N85" s="102"/>
      <c r="O85" s="102"/>
      <c r="P85" s="105">
        <f t="shared" si="150"/>
        <v>0</v>
      </c>
      <c r="Q85" s="213"/>
      <c r="R85" s="213"/>
      <c r="S85" s="213"/>
      <c r="T85" s="213"/>
      <c r="U85" s="199"/>
      <c r="V85" s="200"/>
      <c r="W85" s="199"/>
      <c r="X85" s="200"/>
      <c r="Y85" s="199"/>
      <c r="Z85" s="200"/>
      <c r="AA85" s="207"/>
      <c r="AB85" s="213"/>
      <c r="AC85" s="205"/>
      <c r="AD85" s="199"/>
      <c r="AE85" s="200"/>
      <c r="AF85" s="205"/>
      <c r="AG85" s="199"/>
      <c r="AH85" s="200"/>
      <c r="AI85" s="205"/>
      <c r="AJ85" s="199"/>
      <c r="AK85" s="209"/>
      <c r="AL85" s="205"/>
      <c r="AM85" s="212"/>
      <c r="AO85" t="s">
        <v>249</v>
      </c>
    </row>
    <row r="86" spans="1:41" ht="15" customHeight="1" x14ac:dyDescent="0.25">
      <c r="A86" s="214"/>
      <c r="B86" s="199"/>
      <c r="C86" s="199"/>
      <c r="D86" s="199"/>
      <c r="E86" s="199"/>
      <c r="F86" s="218"/>
      <c r="G86" s="199"/>
      <c r="H86" s="216"/>
      <c r="I86" s="199"/>
      <c r="J86" s="216"/>
      <c r="K86" s="103"/>
      <c r="L86" s="103"/>
      <c r="M86" s="103"/>
      <c r="N86" s="102"/>
      <c r="O86" s="102"/>
      <c r="P86" s="105">
        <f t="shared" si="150"/>
        <v>0</v>
      </c>
      <c r="Q86" s="213"/>
      <c r="R86" s="213"/>
      <c r="S86" s="213"/>
      <c r="T86" s="213"/>
      <c r="U86" s="199"/>
      <c r="V86" s="200"/>
      <c r="W86" s="199"/>
      <c r="X86" s="200"/>
      <c r="Y86" s="199"/>
      <c r="Z86" s="200"/>
      <c r="AA86" s="207"/>
      <c r="AB86" s="213"/>
      <c r="AC86" s="205"/>
      <c r="AD86" s="199"/>
      <c r="AE86" s="200"/>
      <c r="AF86" s="205"/>
      <c r="AG86" s="199"/>
      <c r="AH86" s="200"/>
      <c r="AI86" s="205"/>
      <c r="AJ86" s="199"/>
      <c r="AK86" s="209"/>
      <c r="AL86" s="205"/>
      <c r="AM86" s="212"/>
      <c r="AO86" t="s">
        <v>250</v>
      </c>
    </row>
    <row r="87" spans="1:41" ht="15" customHeight="1" x14ac:dyDescent="0.25">
      <c r="A87" s="214"/>
      <c r="B87" s="199"/>
      <c r="C87" s="199"/>
      <c r="D87" s="199"/>
      <c r="E87" s="199"/>
      <c r="F87" s="218"/>
      <c r="G87" s="199"/>
      <c r="H87" s="217"/>
      <c r="I87" s="199"/>
      <c r="J87" s="217"/>
      <c r="K87" s="103"/>
      <c r="L87" s="103"/>
      <c r="M87" s="103"/>
      <c r="N87" s="102"/>
      <c r="O87" s="102"/>
      <c r="P87" s="105">
        <f t="shared" si="150"/>
        <v>0</v>
      </c>
      <c r="Q87" s="213"/>
      <c r="R87" s="213"/>
      <c r="S87" s="213"/>
      <c r="T87" s="213"/>
      <c r="U87" s="199"/>
      <c r="V87" s="200"/>
      <c r="W87" s="199"/>
      <c r="X87" s="200"/>
      <c r="Y87" s="199"/>
      <c r="Z87" s="200"/>
      <c r="AA87" s="207"/>
      <c r="AB87" s="213"/>
      <c r="AC87" s="206"/>
      <c r="AD87" s="199"/>
      <c r="AE87" s="200"/>
      <c r="AF87" s="206"/>
      <c r="AG87" s="199"/>
      <c r="AH87" s="200"/>
      <c r="AI87" s="206"/>
      <c r="AJ87" s="199"/>
      <c r="AK87" s="210"/>
      <c r="AL87" s="206"/>
      <c r="AM87" s="212"/>
      <c r="AO87" t="s">
        <v>251</v>
      </c>
    </row>
    <row r="88" spans="1:41" ht="15" customHeight="1" x14ac:dyDescent="0.25">
      <c r="A88" s="214">
        <v>17</v>
      </c>
      <c r="B88" s="199"/>
      <c r="C88" s="199"/>
      <c r="D88" s="199"/>
      <c r="E88" s="199"/>
      <c r="F88" s="218" t="str">
        <f t="shared" ref="F88" si="151">IF(AM88=40,"TIEMPO COMPLETO",IF(AM88&gt;=20,"MEDIO TIEMPO",IF(AM88&gt;=1,"TIEMPO PARCIAL","")))</f>
        <v/>
      </c>
      <c r="G88" s="199"/>
      <c r="H88" s="215"/>
      <c r="I88" s="199"/>
      <c r="J88" s="215"/>
      <c r="K88" s="103"/>
      <c r="L88" s="103"/>
      <c r="M88" s="103"/>
      <c r="N88" s="102"/>
      <c r="O88" s="102"/>
      <c r="P88" s="105">
        <f>N88*O88</f>
        <v>0</v>
      </c>
      <c r="Q88" s="213">
        <f>SUM(P88:P92)</f>
        <v>0</v>
      </c>
      <c r="R88" s="213">
        <f t="shared" ref="R88" si="152">COUNT(N88:N92)</f>
        <v>0</v>
      </c>
      <c r="S88" s="213">
        <f t="shared" ref="S88" si="153">SUM(O88:O92)</f>
        <v>0</v>
      </c>
      <c r="T88" s="213">
        <f t="shared" ref="T88" si="154">COUNT(N88:N92)</f>
        <v>0</v>
      </c>
      <c r="U88" s="199"/>
      <c r="V88" s="200"/>
      <c r="W88" s="199"/>
      <c r="X88" s="200"/>
      <c r="Y88" s="199"/>
      <c r="Z88" s="200"/>
      <c r="AA88" s="207"/>
      <c r="AB88" s="213">
        <f t="shared" ref="AB88" si="155">+AA88+Z88+V88+Q88+R88+S88+T88+X88</f>
        <v>0</v>
      </c>
      <c r="AC88" s="204" t="str">
        <f t="shared" ref="AC88" si="156">IF(L88="","",(AB88/$AM88))</f>
        <v/>
      </c>
      <c r="AD88" s="199"/>
      <c r="AE88" s="200"/>
      <c r="AF88" s="204" t="str">
        <f t="shared" ref="AF88" si="157">IF(AD88="","",(AE88/$AM88))</f>
        <v/>
      </c>
      <c r="AG88" s="199"/>
      <c r="AH88" s="200"/>
      <c r="AI88" s="204" t="str">
        <f t="shared" ref="AI88" si="158">IF(AG88="","",(AH88/$AM88))</f>
        <v/>
      </c>
      <c r="AJ88" s="199"/>
      <c r="AK88" s="208"/>
      <c r="AL88" s="204" t="str">
        <f t="shared" ref="AL88" si="159">IF(AJ88="","",(AK88/$AM88))</f>
        <v/>
      </c>
      <c r="AM88" s="211">
        <f t="shared" si="129"/>
        <v>0</v>
      </c>
      <c r="AO88" t="s">
        <v>252</v>
      </c>
    </row>
    <row r="89" spans="1:41" ht="15" customHeight="1" x14ac:dyDescent="0.25">
      <c r="A89" s="214"/>
      <c r="B89" s="199"/>
      <c r="C89" s="199"/>
      <c r="D89" s="199"/>
      <c r="E89" s="199"/>
      <c r="F89" s="218"/>
      <c r="G89" s="199"/>
      <c r="H89" s="216"/>
      <c r="I89" s="199"/>
      <c r="J89" s="216"/>
      <c r="K89" s="103"/>
      <c r="L89" s="103"/>
      <c r="M89" s="103"/>
      <c r="N89" s="102"/>
      <c r="O89" s="102"/>
      <c r="P89" s="105">
        <f t="shared" ref="P89:P92" si="160">N89*O89</f>
        <v>0</v>
      </c>
      <c r="Q89" s="213"/>
      <c r="R89" s="213"/>
      <c r="S89" s="213"/>
      <c r="T89" s="213"/>
      <c r="U89" s="199"/>
      <c r="V89" s="200"/>
      <c r="W89" s="199"/>
      <c r="X89" s="200"/>
      <c r="Y89" s="199"/>
      <c r="Z89" s="200"/>
      <c r="AA89" s="207"/>
      <c r="AB89" s="213"/>
      <c r="AC89" s="205"/>
      <c r="AD89" s="199"/>
      <c r="AE89" s="200"/>
      <c r="AF89" s="205"/>
      <c r="AG89" s="199"/>
      <c r="AH89" s="200"/>
      <c r="AI89" s="205"/>
      <c r="AJ89" s="199"/>
      <c r="AK89" s="209"/>
      <c r="AL89" s="205"/>
      <c r="AM89" s="212"/>
    </row>
    <row r="90" spans="1:41" ht="15" customHeight="1" x14ac:dyDescent="0.25">
      <c r="A90" s="214"/>
      <c r="B90" s="199"/>
      <c r="C90" s="199"/>
      <c r="D90" s="199"/>
      <c r="E90" s="199"/>
      <c r="F90" s="218"/>
      <c r="G90" s="199"/>
      <c r="H90" s="216"/>
      <c r="I90" s="199"/>
      <c r="J90" s="216"/>
      <c r="K90" s="103"/>
      <c r="L90" s="103"/>
      <c r="M90" s="103"/>
      <c r="N90" s="102"/>
      <c r="O90" s="102"/>
      <c r="P90" s="105">
        <f t="shared" si="160"/>
        <v>0</v>
      </c>
      <c r="Q90" s="213"/>
      <c r="R90" s="213"/>
      <c r="S90" s="213"/>
      <c r="T90" s="213"/>
      <c r="U90" s="199"/>
      <c r="V90" s="200"/>
      <c r="W90" s="199"/>
      <c r="X90" s="200"/>
      <c r="Y90" s="199"/>
      <c r="Z90" s="200"/>
      <c r="AA90" s="207"/>
      <c r="AB90" s="213"/>
      <c r="AC90" s="205"/>
      <c r="AD90" s="199"/>
      <c r="AE90" s="200"/>
      <c r="AF90" s="205"/>
      <c r="AG90" s="199"/>
      <c r="AH90" s="200"/>
      <c r="AI90" s="205"/>
      <c r="AJ90" s="199"/>
      <c r="AK90" s="209"/>
      <c r="AL90" s="205"/>
      <c r="AM90" s="212"/>
    </row>
    <row r="91" spans="1:41" ht="15" customHeight="1" x14ac:dyDescent="0.25">
      <c r="A91" s="214"/>
      <c r="B91" s="199"/>
      <c r="C91" s="199"/>
      <c r="D91" s="199"/>
      <c r="E91" s="199"/>
      <c r="F91" s="218"/>
      <c r="G91" s="199"/>
      <c r="H91" s="216"/>
      <c r="I91" s="199"/>
      <c r="J91" s="216"/>
      <c r="K91" s="103"/>
      <c r="L91" s="103"/>
      <c r="M91" s="103"/>
      <c r="N91" s="102"/>
      <c r="O91" s="102"/>
      <c r="P91" s="105">
        <f t="shared" si="160"/>
        <v>0</v>
      </c>
      <c r="Q91" s="213"/>
      <c r="R91" s="213"/>
      <c r="S91" s="213"/>
      <c r="T91" s="213"/>
      <c r="U91" s="199"/>
      <c r="V91" s="200"/>
      <c r="W91" s="199"/>
      <c r="X91" s="200"/>
      <c r="Y91" s="199"/>
      <c r="Z91" s="200"/>
      <c r="AA91" s="207"/>
      <c r="AB91" s="213"/>
      <c r="AC91" s="205"/>
      <c r="AD91" s="199"/>
      <c r="AE91" s="200"/>
      <c r="AF91" s="205"/>
      <c r="AG91" s="199"/>
      <c r="AH91" s="200"/>
      <c r="AI91" s="205"/>
      <c r="AJ91" s="199"/>
      <c r="AK91" s="209"/>
      <c r="AL91" s="205"/>
      <c r="AM91" s="212"/>
    </row>
    <row r="92" spans="1:41" ht="15" customHeight="1" x14ac:dyDescent="0.25">
      <c r="A92" s="214"/>
      <c r="B92" s="199"/>
      <c r="C92" s="199"/>
      <c r="D92" s="199"/>
      <c r="E92" s="199"/>
      <c r="F92" s="218"/>
      <c r="G92" s="199"/>
      <c r="H92" s="217"/>
      <c r="I92" s="199"/>
      <c r="J92" s="217"/>
      <c r="K92" s="103"/>
      <c r="L92" s="103"/>
      <c r="M92" s="103"/>
      <c r="N92" s="102"/>
      <c r="O92" s="102"/>
      <c r="P92" s="105">
        <f t="shared" si="160"/>
        <v>0</v>
      </c>
      <c r="Q92" s="213"/>
      <c r="R92" s="213"/>
      <c r="S92" s="213"/>
      <c r="T92" s="213"/>
      <c r="U92" s="199"/>
      <c r="V92" s="200"/>
      <c r="W92" s="199"/>
      <c r="X92" s="200"/>
      <c r="Y92" s="199"/>
      <c r="Z92" s="200"/>
      <c r="AA92" s="207"/>
      <c r="AB92" s="213"/>
      <c r="AC92" s="206"/>
      <c r="AD92" s="199"/>
      <c r="AE92" s="200"/>
      <c r="AF92" s="206"/>
      <c r="AG92" s="199"/>
      <c r="AH92" s="200"/>
      <c r="AI92" s="206"/>
      <c r="AJ92" s="199"/>
      <c r="AK92" s="210"/>
      <c r="AL92" s="206"/>
      <c r="AM92" s="212"/>
    </row>
    <row r="93" spans="1:41" ht="15" customHeight="1" x14ac:dyDescent="0.25">
      <c r="A93" s="214">
        <v>18</v>
      </c>
      <c r="B93" s="199"/>
      <c r="C93" s="199"/>
      <c r="D93" s="199"/>
      <c r="E93" s="199"/>
      <c r="F93" s="218" t="str">
        <f t="shared" ref="F93" si="161">IF(AM93=40,"TIEMPO COMPLETO",IF(AM93&gt;=20,"MEDIO TIEMPO",IF(AM93&gt;=1,"TIEMPO PARCIAL","")))</f>
        <v/>
      </c>
      <c r="G93" s="199"/>
      <c r="H93" s="215"/>
      <c r="I93" s="199"/>
      <c r="J93" s="215"/>
      <c r="K93" s="103"/>
      <c r="L93" s="103"/>
      <c r="M93" s="103"/>
      <c r="N93" s="102"/>
      <c r="O93" s="102"/>
      <c r="P93" s="105">
        <f>N93*O93</f>
        <v>0</v>
      </c>
      <c r="Q93" s="213">
        <f>SUM(P93:P97)</f>
        <v>0</v>
      </c>
      <c r="R93" s="213">
        <f t="shared" ref="R93" si="162">COUNT(N93:N97)</f>
        <v>0</v>
      </c>
      <c r="S93" s="213">
        <f t="shared" ref="S93" si="163">SUM(O93:O97)</f>
        <v>0</v>
      </c>
      <c r="T93" s="213">
        <f t="shared" ref="T93" si="164">COUNT(N93:N97)</f>
        <v>0</v>
      </c>
      <c r="U93" s="199"/>
      <c r="V93" s="200"/>
      <c r="W93" s="199"/>
      <c r="X93" s="200"/>
      <c r="Y93" s="199"/>
      <c r="Z93" s="200"/>
      <c r="AA93" s="207"/>
      <c r="AB93" s="213">
        <f t="shared" ref="AB93" si="165">+AA93+Z93+V93+Q93+R93+S93+T93+X93</f>
        <v>0</v>
      </c>
      <c r="AC93" s="204" t="str">
        <f t="shared" ref="AC93" si="166">IF(L93="","",(AB93/$AM93))</f>
        <v/>
      </c>
      <c r="AD93" s="199"/>
      <c r="AE93" s="200"/>
      <c r="AF93" s="204" t="str">
        <f t="shared" ref="AF93" si="167">IF(AD93="","",(AE93/$AM93))</f>
        <v/>
      </c>
      <c r="AG93" s="199"/>
      <c r="AH93" s="200"/>
      <c r="AI93" s="204" t="str">
        <f t="shared" ref="AI93" si="168">IF(AG93="","",(AH93/$AM93))</f>
        <v/>
      </c>
      <c r="AJ93" s="199"/>
      <c r="AK93" s="208"/>
      <c r="AL93" s="204" t="str">
        <f t="shared" ref="AL93" si="169">IF(AJ93="","",(AK93/$AM93))</f>
        <v/>
      </c>
      <c r="AM93" s="211">
        <f t="shared" si="129"/>
        <v>0</v>
      </c>
    </row>
    <row r="94" spans="1:41" ht="15" customHeight="1" x14ac:dyDescent="0.25">
      <c r="A94" s="214"/>
      <c r="B94" s="199"/>
      <c r="C94" s="199"/>
      <c r="D94" s="199"/>
      <c r="E94" s="199"/>
      <c r="F94" s="218"/>
      <c r="G94" s="199"/>
      <c r="H94" s="216"/>
      <c r="I94" s="199"/>
      <c r="J94" s="216"/>
      <c r="K94" s="103"/>
      <c r="L94" s="103"/>
      <c r="M94" s="103"/>
      <c r="N94" s="102"/>
      <c r="O94" s="102"/>
      <c r="P94" s="105">
        <f t="shared" ref="P94:P97" si="170">N94*O94</f>
        <v>0</v>
      </c>
      <c r="Q94" s="213"/>
      <c r="R94" s="213"/>
      <c r="S94" s="213"/>
      <c r="T94" s="213"/>
      <c r="U94" s="199"/>
      <c r="V94" s="200"/>
      <c r="W94" s="199"/>
      <c r="X94" s="200"/>
      <c r="Y94" s="199"/>
      <c r="Z94" s="200"/>
      <c r="AA94" s="207"/>
      <c r="AB94" s="213"/>
      <c r="AC94" s="205"/>
      <c r="AD94" s="199"/>
      <c r="AE94" s="200"/>
      <c r="AF94" s="205"/>
      <c r="AG94" s="199"/>
      <c r="AH94" s="200"/>
      <c r="AI94" s="205"/>
      <c r="AJ94" s="199"/>
      <c r="AK94" s="209"/>
      <c r="AL94" s="205"/>
      <c r="AM94" s="212"/>
    </row>
    <row r="95" spans="1:41" ht="15" customHeight="1" x14ac:dyDescent="0.25">
      <c r="A95" s="214"/>
      <c r="B95" s="199"/>
      <c r="C95" s="199"/>
      <c r="D95" s="199"/>
      <c r="E95" s="199"/>
      <c r="F95" s="218"/>
      <c r="G95" s="199"/>
      <c r="H95" s="216"/>
      <c r="I95" s="199"/>
      <c r="J95" s="216"/>
      <c r="K95" s="103"/>
      <c r="L95" s="103"/>
      <c r="M95" s="103"/>
      <c r="N95" s="102"/>
      <c r="O95" s="102"/>
      <c r="P95" s="105">
        <f t="shared" si="170"/>
        <v>0</v>
      </c>
      <c r="Q95" s="213"/>
      <c r="R95" s="213"/>
      <c r="S95" s="213"/>
      <c r="T95" s="213"/>
      <c r="U95" s="199"/>
      <c r="V95" s="200"/>
      <c r="W95" s="199"/>
      <c r="X95" s="200"/>
      <c r="Y95" s="199"/>
      <c r="Z95" s="200"/>
      <c r="AA95" s="207"/>
      <c r="AB95" s="213"/>
      <c r="AC95" s="205"/>
      <c r="AD95" s="199"/>
      <c r="AE95" s="200"/>
      <c r="AF95" s="205"/>
      <c r="AG95" s="199"/>
      <c r="AH95" s="200"/>
      <c r="AI95" s="205"/>
      <c r="AJ95" s="199"/>
      <c r="AK95" s="209"/>
      <c r="AL95" s="205"/>
      <c r="AM95" s="212"/>
    </row>
    <row r="96" spans="1:41" ht="15" customHeight="1" x14ac:dyDescent="0.25">
      <c r="A96" s="214"/>
      <c r="B96" s="199"/>
      <c r="C96" s="199"/>
      <c r="D96" s="199"/>
      <c r="E96" s="199"/>
      <c r="F96" s="218"/>
      <c r="G96" s="199"/>
      <c r="H96" s="216"/>
      <c r="I96" s="199"/>
      <c r="J96" s="216"/>
      <c r="K96" s="103"/>
      <c r="L96" s="103"/>
      <c r="M96" s="103"/>
      <c r="N96" s="102"/>
      <c r="O96" s="102"/>
      <c r="P96" s="105">
        <f t="shared" si="170"/>
        <v>0</v>
      </c>
      <c r="Q96" s="213"/>
      <c r="R96" s="213"/>
      <c r="S96" s="213"/>
      <c r="T96" s="213"/>
      <c r="U96" s="199"/>
      <c r="V96" s="200"/>
      <c r="W96" s="199"/>
      <c r="X96" s="200"/>
      <c r="Y96" s="199"/>
      <c r="Z96" s="200"/>
      <c r="AA96" s="207"/>
      <c r="AB96" s="213"/>
      <c r="AC96" s="205"/>
      <c r="AD96" s="199"/>
      <c r="AE96" s="200"/>
      <c r="AF96" s="205"/>
      <c r="AG96" s="199"/>
      <c r="AH96" s="200"/>
      <c r="AI96" s="205"/>
      <c r="AJ96" s="199"/>
      <c r="AK96" s="209"/>
      <c r="AL96" s="205"/>
      <c r="AM96" s="212"/>
    </row>
    <row r="97" spans="1:39" ht="15" customHeight="1" x14ac:dyDescent="0.25">
      <c r="A97" s="214"/>
      <c r="B97" s="199"/>
      <c r="C97" s="199"/>
      <c r="D97" s="199"/>
      <c r="E97" s="199"/>
      <c r="F97" s="218"/>
      <c r="G97" s="199"/>
      <c r="H97" s="217"/>
      <c r="I97" s="199"/>
      <c r="J97" s="217"/>
      <c r="K97" s="103"/>
      <c r="L97" s="103"/>
      <c r="M97" s="103"/>
      <c r="N97" s="102"/>
      <c r="O97" s="102"/>
      <c r="P97" s="105">
        <f t="shared" si="170"/>
        <v>0</v>
      </c>
      <c r="Q97" s="213"/>
      <c r="R97" s="213"/>
      <c r="S97" s="213"/>
      <c r="T97" s="213"/>
      <c r="U97" s="199"/>
      <c r="V97" s="200"/>
      <c r="W97" s="199"/>
      <c r="X97" s="200"/>
      <c r="Y97" s="199"/>
      <c r="Z97" s="200"/>
      <c r="AA97" s="207"/>
      <c r="AB97" s="213"/>
      <c r="AC97" s="206"/>
      <c r="AD97" s="199"/>
      <c r="AE97" s="200"/>
      <c r="AF97" s="206"/>
      <c r="AG97" s="199"/>
      <c r="AH97" s="200"/>
      <c r="AI97" s="206"/>
      <c r="AJ97" s="199"/>
      <c r="AK97" s="210"/>
      <c r="AL97" s="206"/>
      <c r="AM97" s="212"/>
    </row>
    <row r="98" spans="1:39" ht="15" customHeight="1" x14ac:dyDescent="0.25">
      <c r="A98" s="214">
        <v>19</v>
      </c>
      <c r="B98" s="199"/>
      <c r="C98" s="199"/>
      <c r="D98" s="199"/>
      <c r="E98" s="199"/>
      <c r="F98" s="218" t="str">
        <f t="shared" ref="F98" si="171">IF(AM98=40,"TIEMPO COMPLETO",IF(AM98&gt;=20,"MEDIO TIEMPO",IF(AM98&gt;=1,"TIEMPO PARCIAL","")))</f>
        <v/>
      </c>
      <c r="G98" s="199"/>
      <c r="H98" s="215"/>
      <c r="I98" s="199"/>
      <c r="J98" s="215"/>
      <c r="K98" s="103"/>
      <c r="L98" s="103"/>
      <c r="M98" s="103"/>
      <c r="N98" s="102"/>
      <c r="O98" s="102"/>
      <c r="P98" s="105">
        <f>N98*O98</f>
        <v>0</v>
      </c>
      <c r="Q98" s="213">
        <f>SUM(P98:P102)</f>
        <v>0</v>
      </c>
      <c r="R98" s="213">
        <f t="shared" ref="R98" si="172">COUNT(N98:N102)</f>
        <v>0</v>
      </c>
      <c r="S98" s="213">
        <f t="shared" ref="S98" si="173">SUM(O98:O102)</f>
        <v>0</v>
      </c>
      <c r="T98" s="213">
        <f t="shared" ref="T98" si="174">COUNT(N98:N102)</f>
        <v>0</v>
      </c>
      <c r="U98" s="199"/>
      <c r="V98" s="200"/>
      <c r="W98" s="199"/>
      <c r="X98" s="200"/>
      <c r="Y98" s="199"/>
      <c r="Z98" s="200"/>
      <c r="AA98" s="207"/>
      <c r="AB98" s="213">
        <f t="shared" ref="AB98" si="175">+AA98+Z98+V98+Q98+R98+S98+T98+X98</f>
        <v>0</v>
      </c>
      <c r="AC98" s="204" t="str">
        <f t="shared" ref="AC98" si="176">IF(L98="","",(AB98/$AM98))</f>
        <v/>
      </c>
      <c r="AD98" s="199"/>
      <c r="AE98" s="200"/>
      <c r="AF98" s="204" t="str">
        <f t="shared" ref="AF98" si="177">IF(AD98="","",(AE98/$AM98))</f>
        <v/>
      </c>
      <c r="AG98" s="199"/>
      <c r="AH98" s="200"/>
      <c r="AI98" s="204" t="str">
        <f t="shared" ref="AI98" si="178">IF(AG98="","",(AH98/$AM98))</f>
        <v/>
      </c>
      <c r="AJ98" s="199"/>
      <c r="AK98" s="208"/>
      <c r="AL98" s="204" t="str">
        <f t="shared" ref="AL98" si="179">IF(AJ98="","",(AK98/$AM98))</f>
        <v/>
      </c>
      <c r="AM98" s="211">
        <f t="shared" si="129"/>
        <v>0</v>
      </c>
    </row>
    <row r="99" spans="1:39" ht="15" customHeight="1" x14ac:dyDescent="0.25">
      <c r="A99" s="214"/>
      <c r="B99" s="199"/>
      <c r="C99" s="199"/>
      <c r="D99" s="199"/>
      <c r="E99" s="199"/>
      <c r="F99" s="218"/>
      <c r="G99" s="199"/>
      <c r="H99" s="216"/>
      <c r="I99" s="199"/>
      <c r="J99" s="216"/>
      <c r="K99" s="103"/>
      <c r="L99" s="103"/>
      <c r="M99" s="103"/>
      <c r="N99" s="102"/>
      <c r="O99" s="102"/>
      <c r="P99" s="105">
        <f t="shared" ref="P99:P102" si="180">N99*O99</f>
        <v>0</v>
      </c>
      <c r="Q99" s="213"/>
      <c r="R99" s="213"/>
      <c r="S99" s="213"/>
      <c r="T99" s="213"/>
      <c r="U99" s="199"/>
      <c r="V99" s="200"/>
      <c r="W99" s="199"/>
      <c r="X99" s="200"/>
      <c r="Y99" s="199"/>
      <c r="Z99" s="200"/>
      <c r="AA99" s="207"/>
      <c r="AB99" s="213"/>
      <c r="AC99" s="205"/>
      <c r="AD99" s="199"/>
      <c r="AE99" s="200"/>
      <c r="AF99" s="205"/>
      <c r="AG99" s="199"/>
      <c r="AH99" s="200"/>
      <c r="AI99" s="205"/>
      <c r="AJ99" s="199"/>
      <c r="AK99" s="209"/>
      <c r="AL99" s="205"/>
      <c r="AM99" s="212"/>
    </row>
    <row r="100" spans="1:39" ht="15" customHeight="1" x14ac:dyDescent="0.25">
      <c r="A100" s="214"/>
      <c r="B100" s="199"/>
      <c r="C100" s="199"/>
      <c r="D100" s="199"/>
      <c r="E100" s="199"/>
      <c r="F100" s="218"/>
      <c r="G100" s="199"/>
      <c r="H100" s="216"/>
      <c r="I100" s="199"/>
      <c r="J100" s="216"/>
      <c r="K100" s="103"/>
      <c r="L100" s="103"/>
      <c r="M100" s="103"/>
      <c r="N100" s="102"/>
      <c r="O100" s="102"/>
      <c r="P100" s="105">
        <f t="shared" si="180"/>
        <v>0</v>
      </c>
      <c r="Q100" s="213"/>
      <c r="R100" s="213"/>
      <c r="S100" s="213"/>
      <c r="T100" s="213"/>
      <c r="U100" s="199"/>
      <c r="V100" s="200"/>
      <c r="W100" s="199"/>
      <c r="X100" s="200"/>
      <c r="Y100" s="199"/>
      <c r="Z100" s="200"/>
      <c r="AA100" s="207"/>
      <c r="AB100" s="213"/>
      <c r="AC100" s="205"/>
      <c r="AD100" s="199"/>
      <c r="AE100" s="200"/>
      <c r="AF100" s="205"/>
      <c r="AG100" s="199"/>
      <c r="AH100" s="200"/>
      <c r="AI100" s="205"/>
      <c r="AJ100" s="199"/>
      <c r="AK100" s="209"/>
      <c r="AL100" s="205"/>
      <c r="AM100" s="212"/>
    </row>
    <row r="101" spans="1:39" ht="15" customHeight="1" x14ac:dyDescent="0.25">
      <c r="A101" s="214"/>
      <c r="B101" s="199"/>
      <c r="C101" s="199"/>
      <c r="D101" s="199"/>
      <c r="E101" s="199"/>
      <c r="F101" s="218"/>
      <c r="G101" s="199"/>
      <c r="H101" s="216"/>
      <c r="I101" s="199"/>
      <c r="J101" s="216"/>
      <c r="K101" s="103"/>
      <c r="L101" s="103"/>
      <c r="M101" s="103"/>
      <c r="N101" s="102"/>
      <c r="O101" s="102"/>
      <c r="P101" s="105">
        <f t="shared" si="180"/>
        <v>0</v>
      </c>
      <c r="Q101" s="213"/>
      <c r="R101" s="213"/>
      <c r="S101" s="213"/>
      <c r="T101" s="213"/>
      <c r="U101" s="199"/>
      <c r="V101" s="200"/>
      <c r="W101" s="199"/>
      <c r="X101" s="200"/>
      <c r="Y101" s="199"/>
      <c r="Z101" s="200"/>
      <c r="AA101" s="207"/>
      <c r="AB101" s="213"/>
      <c r="AC101" s="205"/>
      <c r="AD101" s="199"/>
      <c r="AE101" s="200"/>
      <c r="AF101" s="205"/>
      <c r="AG101" s="199"/>
      <c r="AH101" s="200"/>
      <c r="AI101" s="205"/>
      <c r="AJ101" s="199"/>
      <c r="AK101" s="209"/>
      <c r="AL101" s="205"/>
      <c r="AM101" s="212"/>
    </row>
    <row r="102" spans="1:39" ht="15" customHeight="1" x14ac:dyDescent="0.25">
      <c r="A102" s="214"/>
      <c r="B102" s="199"/>
      <c r="C102" s="199"/>
      <c r="D102" s="199"/>
      <c r="E102" s="199"/>
      <c r="F102" s="218"/>
      <c r="G102" s="199"/>
      <c r="H102" s="217"/>
      <c r="I102" s="199"/>
      <c r="J102" s="217"/>
      <c r="K102" s="103"/>
      <c r="L102" s="103"/>
      <c r="M102" s="103"/>
      <c r="N102" s="102"/>
      <c r="O102" s="102"/>
      <c r="P102" s="105">
        <f t="shared" si="180"/>
        <v>0</v>
      </c>
      <c r="Q102" s="213"/>
      <c r="R102" s="213"/>
      <c r="S102" s="213"/>
      <c r="T102" s="213"/>
      <c r="U102" s="199"/>
      <c r="V102" s="200"/>
      <c r="W102" s="199"/>
      <c r="X102" s="200"/>
      <c r="Y102" s="199"/>
      <c r="Z102" s="200"/>
      <c r="AA102" s="207"/>
      <c r="AB102" s="213"/>
      <c r="AC102" s="206"/>
      <c r="AD102" s="199"/>
      <c r="AE102" s="200"/>
      <c r="AF102" s="206"/>
      <c r="AG102" s="199"/>
      <c r="AH102" s="200"/>
      <c r="AI102" s="206"/>
      <c r="AJ102" s="199"/>
      <c r="AK102" s="210"/>
      <c r="AL102" s="206"/>
      <c r="AM102" s="212"/>
    </row>
    <row r="103" spans="1:39" ht="15" customHeight="1" x14ac:dyDescent="0.25">
      <c r="A103" s="214">
        <v>20</v>
      </c>
      <c r="B103" s="199"/>
      <c r="C103" s="199"/>
      <c r="D103" s="199"/>
      <c r="E103" s="199"/>
      <c r="F103" s="218" t="str">
        <f t="shared" ref="F103" si="181">IF(AM103=40,"TIEMPO COMPLETO",IF(AM103&gt;=20,"MEDIO TIEMPO",IF(AM103&gt;=1,"TIEMPO PARCIAL","")))</f>
        <v/>
      </c>
      <c r="G103" s="199"/>
      <c r="H103" s="215"/>
      <c r="I103" s="199"/>
      <c r="J103" s="215"/>
      <c r="K103" s="103"/>
      <c r="L103" s="103"/>
      <c r="M103" s="103"/>
      <c r="N103" s="102"/>
      <c r="O103" s="102"/>
      <c r="P103" s="105">
        <f>N103*O103</f>
        <v>0</v>
      </c>
      <c r="Q103" s="213">
        <f>SUM(P103:P107)</f>
        <v>0</v>
      </c>
      <c r="R103" s="213">
        <f t="shared" ref="R103" si="182">COUNT(N103:N107)</f>
        <v>0</v>
      </c>
      <c r="S103" s="213">
        <f t="shared" ref="S103" si="183">SUM(O103:O107)</f>
        <v>0</v>
      </c>
      <c r="T103" s="213">
        <f t="shared" ref="T103" si="184">COUNT(N103:N107)</f>
        <v>0</v>
      </c>
      <c r="U103" s="199"/>
      <c r="V103" s="200"/>
      <c r="W103" s="199"/>
      <c r="X103" s="200"/>
      <c r="Y103" s="199"/>
      <c r="Z103" s="200"/>
      <c r="AA103" s="207"/>
      <c r="AB103" s="213">
        <f t="shared" ref="AB103" si="185">+AA103+Z103+V103+Q103+R103+S103+T103+X103</f>
        <v>0</v>
      </c>
      <c r="AC103" s="204" t="str">
        <f t="shared" ref="AC103" si="186">IF(L103="","",(AB103/$AM103))</f>
        <v/>
      </c>
      <c r="AD103" s="199"/>
      <c r="AE103" s="200"/>
      <c r="AF103" s="204" t="str">
        <f t="shared" ref="AF103" si="187">IF(AD103="","",(AE103/$AM103))</f>
        <v/>
      </c>
      <c r="AG103" s="199"/>
      <c r="AH103" s="200"/>
      <c r="AI103" s="204" t="str">
        <f t="shared" ref="AI103" si="188">IF(AG103="","",(AH103/$AM103))</f>
        <v/>
      </c>
      <c r="AJ103" s="199"/>
      <c r="AK103" s="208"/>
      <c r="AL103" s="204" t="str">
        <f t="shared" ref="AL103" si="189">IF(AJ103="","",(AK103/$AM103))</f>
        <v/>
      </c>
      <c r="AM103" s="211">
        <f t="shared" si="129"/>
        <v>0</v>
      </c>
    </row>
    <row r="104" spans="1:39" ht="15" customHeight="1" x14ac:dyDescent="0.25">
      <c r="A104" s="214"/>
      <c r="B104" s="199"/>
      <c r="C104" s="199"/>
      <c r="D104" s="199"/>
      <c r="E104" s="199"/>
      <c r="F104" s="218"/>
      <c r="G104" s="199"/>
      <c r="H104" s="216"/>
      <c r="I104" s="199"/>
      <c r="J104" s="216"/>
      <c r="K104" s="103"/>
      <c r="L104" s="103"/>
      <c r="M104" s="103"/>
      <c r="N104" s="102"/>
      <c r="O104" s="102"/>
      <c r="P104" s="105">
        <f t="shared" ref="P104:P107" si="190">N104*O104</f>
        <v>0</v>
      </c>
      <c r="Q104" s="213"/>
      <c r="R104" s="213"/>
      <c r="S104" s="213"/>
      <c r="T104" s="213"/>
      <c r="U104" s="199"/>
      <c r="V104" s="200"/>
      <c r="W104" s="199"/>
      <c r="X104" s="200"/>
      <c r="Y104" s="199"/>
      <c r="Z104" s="200"/>
      <c r="AA104" s="207"/>
      <c r="AB104" s="213"/>
      <c r="AC104" s="205"/>
      <c r="AD104" s="199"/>
      <c r="AE104" s="200"/>
      <c r="AF104" s="205"/>
      <c r="AG104" s="199"/>
      <c r="AH104" s="200"/>
      <c r="AI104" s="205"/>
      <c r="AJ104" s="199"/>
      <c r="AK104" s="209"/>
      <c r="AL104" s="205"/>
      <c r="AM104" s="212"/>
    </row>
    <row r="105" spans="1:39" ht="15" customHeight="1" x14ac:dyDescent="0.25">
      <c r="A105" s="214"/>
      <c r="B105" s="199"/>
      <c r="C105" s="199"/>
      <c r="D105" s="199"/>
      <c r="E105" s="199"/>
      <c r="F105" s="218"/>
      <c r="G105" s="199"/>
      <c r="H105" s="216"/>
      <c r="I105" s="199"/>
      <c r="J105" s="216"/>
      <c r="K105" s="103"/>
      <c r="L105" s="103"/>
      <c r="M105" s="103"/>
      <c r="N105" s="102"/>
      <c r="O105" s="102"/>
      <c r="P105" s="105">
        <f t="shared" si="190"/>
        <v>0</v>
      </c>
      <c r="Q105" s="213"/>
      <c r="R105" s="213"/>
      <c r="S105" s="213"/>
      <c r="T105" s="213"/>
      <c r="U105" s="199"/>
      <c r="V105" s="200"/>
      <c r="W105" s="199"/>
      <c r="X105" s="200"/>
      <c r="Y105" s="199"/>
      <c r="Z105" s="200"/>
      <c r="AA105" s="207"/>
      <c r="AB105" s="213"/>
      <c r="AC105" s="205"/>
      <c r="AD105" s="199"/>
      <c r="AE105" s="200"/>
      <c r="AF105" s="205"/>
      <c r="AG105" s="199"/>
      <c r="AH105" s="200"/>
      <c r="AI105" s="205"/>
      <c r="AJ105" s="199"/>
      <c r="AK105" s="209"/>
      <c r="AL105" s="205"/>
      <c r="AM105" s="212"/>
    </row>
    <row r="106" spans="1:39" ht="15" customHeight="1" x14ac:dyDescent="0.25">
      <c r="A106" s="214"/>
      <c r="B106" s="199"/>
      <c r="C106" s="199"/>
      <c r="D106" s="199"/>
      <c r="E106" s="199"/>
      <c r="F106" s="218"/>
      <c r="G106" s="199"/>
      <c r="H106" s="216"/>
      <c r="I106" s="199"/>
      <c r="J106" s="216"/>
      <c r="K106" s="103"/>
      <c r="L106" s="103"/>
      <c r="M106" s="103"/>
      <c r="N106" s="102"/>
      <c r="O106" s="102"/>
      <c r="P106" s="105">
        <f t="shared" si="190"/>
        <v>0</v>
      </c>
      <c r="Q106" s="213"/>
      <c r="R106" s="213"/>
      <c r="S106" s="213"/>
      <c r="T106" s="213"/>
      <c r="U106" s="199"/>
      <c r="V106" s="200"/>
      <c r="W106" s="199"/>
      <c r="X106" s="200"/>
      <c r="Y106" s="199"/>
      <c r="Z106" s="200"/>
      <c r="AA106" s="207"/>
      <c r="AB106" s="213"/>
      <c r="AC106" s="205"/>
      <c r="AD106" s="199"/>
      <c r="AE106" s="200"/>
      <c r="AF106" s="205"/>
      <c r="AG106" s="199"/>
      <c r="AH106" s="200"/>
      <c r="AI106" s="205"/>
      <c r="AJ106" s="199"/>
      <c r="AK106" s="209"/>
      <c r="AL106" s="205"/>
      <c r="AM106" s="212"/>
    </row>
    <row r="107" spans="1:39" ht="15" customHeight="1" x14ac:dyDescent="0.25">
      <c r="A107" s="214"/>
      <c r="B107" s="199"/>
      <c r="C107" s="199"/>
      <c r="D107" s="199"/>
      <c r="E107" s="199"/>
      <c r="F107" s="218"/>
      <c r="G107" s="199"/>
      <c r="H107" s="217"/>
      <c r="I107" s="199"/>
      <c r="J107" s="217"/>
      <c r="K107" s="103"/>
      <c r="L107" s="103"/>
      <c r="M107" s="103"/>
      <c r="N107" s="102"/>
      <c r="O107" s="102"/>
      <c r="P107" s="105">
        <f t="shared" si="190"/>
        <v>0</v>
      </c>
      <c r="Q107" s="213"/>
      <c r="R107" s="213"/>
      <c r="S107" s="213"/>
      <c r="T107" s="213"/>
      <c r="U107" s="199"/>
      <c r="V107" s="200"/>
      <c r="W107" s="199"/>
      <c r="X107" s="200"/>
      <c r="Y107" s="199"/>
      <c r="Z107" s="200"/>
      <c r="AA107" s="207"/>
      <c r="AB107" s="213"/>
      <c r="AC107" s="206"/>
      <c r="AD107" s="199"/>
      <c r="AE107" s="200"/>
      <c r="AF107" s="206"/>
      <c r="AG107" s="199"/>
      <c r="AH107" s="200"/>
      <c r="AI107" s="206"/>
      <c r="AJ107" s="199"/>
      <c r="AK107" s="210"/>
      <c r="AL107" s="206"/>
      <c r="AM107" s="212"/>
    </row>
    <row r="108" spans="1:39" ht="15" customHeight="1" x14ac:dyDescent="0.25">
      <c r="A108" s="214">
        <v>21</v>
      </c>
      <c r="B108" s="199"/>
      <c r="C108" s="199"/>
      <c r="D108" s="199"/>
      <c r="E108" s="199"/>
      <c r="F108" s="218" t="str">
        <f t="shared" ref="F108" si="191">IF(AM108=40,"TIEMPO COMPLETO",IF(AM108&gt;=20,"MEDIO TIEMPO",IF(AM108&gt;=1,"TIEMPO PARCIAL","")))</f>
        <v/>
      </c>
      <c r="G108" s="199"/>
      <c r="H108" s="215"/>
      <c r="I108" s="199"/>
      <c r="J108" s="215"/>
      <c r="K108" s="103"/>
      <c r="L108" s="103"/>
      <c r="M108" s="103"/>
      <c r="N108" s="102"/>
      <c r="O108" s="102"/>
      <c r="P108" s="105">
        <f>N108*O108</f>
        <v>0</v>
      </c>
      <c r="Q108" s="213">
        <f>SUM(P108:P112)</f>
        <v>0</v>
      </c>
      <c r="R108" s="213">
        <f t="shared" ref="R108" si="192">COUNT(N108:N112)</f>
        <v>0</v>
      </c>
      <c r="S108" s="213">
        <f t="shared" ref="S108" si="193">SUM(O108:O112)</f>
        <v>0</v>
      </c>
      <c r="T108" s="213">
        <f t="shared" ref="T108" si="194">COUNT(N108:N112)</f>
        <v>0</v>
      </c>
      <c r="U108" s="199"/>
      <c r="V108" s="200"/>
      <c r="W108" s="199"/>
      <c r="X108" s="200"/>
      <c r="Y108" s="199"/>
      <c r="Z108" s="200"/>
      <c r="AA108" s="207"/>
      <c r="AB108" s="213">
        <f t="shared" ref="AB108" si="195">+AA108+Z108+V108+Q108+R108+S108+T108+X108</f>
        <v>0</v>
      </c>
      <c r="AC108" s="204" t="str">
        <f t="shared" ref="AC108" si="196">IF(L108="","",(AB108/$AM108))</f>
        <v/>
      </c>
      <c r="AD108" s="199"/>
      <c r="AE108" s="200"/>
      <c r="AF108" s="204" t="str">
        <f t="shared" ref="AF108" si="197">IF(AD108="","",(AE108/$AM108))</f>
        <v/>
      </c>
      <c r="AG108" s="199"/>
      <c r="AH108" s="200"/>
      <c r="AI108" s="204" t="str">
        <f t="shared" ref="AI108" si="198">IF(AG108="","",(AH108/$AM108))</f>
        <v/>
      </c>
      <c r="AJ108" s="199"/>
      <c r="AK108" s="208"/>
      <c r="AL108" s="204" t="str">
        <f t="shared" ref="AL108" si="199">IF(AJ108="","",(AK108/$AM108))</f>
        <v/>
      </c>
      <c r="AM108" s="211">
        <f t="shared" si="129"/>
        <v>0</v>
      </c>
    </row>
    <row r="109" spans="1:39" ht="15" customHeight="1" x14ac:dyDescent="0.25">
      <c r="A109" s="214"/>
      <c r="B109" s="199"/>
      <c r="C109" s="199"/>
      <c r="D109" s="199"/>
      <c r="E109" s="199"/>
      <c r="F109" s="218"/>
      <c r="G109" s="199"/>
      <c r="H109" s="216"/>
      <c r="I109" s="199"/>
      <c r="J109" s="216"/>
      <c r="K109" s="103"/>
      <c r="L109" s="103"/>
      <c r="M109" s="103"/>
      <c r="N109" s="102"/>
      <c r="O109" s="102"/>
      <c r="P109" s="105">
        <f t="shared" ref="P109:P112" si="200">N109*O109</f>
        <v>0</v>
      </c>
      <c r="Q109" s="213"/>
      <c r="R109" s="213"/>
      <c r="S109" s="213"/>
      <c r="T109" s="213"/>
      <c r="U109" s="199"/>
      <c r="V109" s="200"/>
      <c r="W109" s="199"/>
      <c r="X109" s="200"/>
      <c r="Y109" s="199"/>
      <c r="Z109" s="200"/>
      <c r="AA109" s="207"/>
      <c r="AB109" s="213"/>
      <c r="AC109" s="205"/>
      <c r="AD109" s="199"/>
      <c r="AE109" s="200"/>
      <c r="AF109" s="205"/>
      <c r="AG109" s="199"/>
      <c r="AH109" s="200"/>
      <c r="AI109" s="205"/>
      <c r="AJ109" s="199"/>
      <c r="AK109" s="209"/>
      <c r="AL109" s="205"/>
      <c r="AM109" s="212"/>
    </row>
    <row r="110" spans="1:39" ht="15" customHeight="1" x14ac:dyDescent="0.25">
      <c r="A110" s="214"/>
      <c r="B110" s="199"/>
      <c r="C110" s="199"/>
      <c r="D110" s="199"/>
      <c r="E110" s="199"/>
      <c r="F110" s="218"/>
      <c r="G110" s="199"/>
      <c r="H110" s="216"/>
      <c r="I110" s="199"/>
      <c r="J110" s="216"/>
      <c r="K110" s="103"/>
      <c r="L110" s="103"/>
      <c r="M110" s="103"/>
      <c r="N110" s="102"/>
      <c r="O110" s="102"/>
      <c r="P110" s="105">
        <f t="shared" si="200"/>
        <v>0</v>
      </c>
      <c r="Q110" s="213"/>
      <c r="R110" s="213"/>
      <c r="S110" s="213"/>
      <c r="T110" s="213"/>
      <c r="U110" s="199"/>
      <c r="V110" s="200"/>
      <c r="W110" s="199"/>
      <c r="X110" s="200"/>
      <c r="Y110" s="199"/>
      <c r="Z110" s="200"/>
      <c r="AA110" s="207"/>
      <c r="AB110" s="213"/>
      <c r="AC110" s="205"/>
      <c r="AD110" s="199"/>
      <c r="AE110" s="200"/>
      <c r="AF110" s="205"/>
      <c r="AG110" s="199"/>
      <c r="AH110" s="200"/>
      <c r="AI110" s="205"/>
      <c r="AJ110" s="199"/>
      <c r="AK110" s="209"/>
      <c r="AL110" s="205"/>
      <c r="AM110" s="212"/>
    </row>
    <row r="111" spans="1:39" ht="15" customHeight="1" x14ac:dyDescent="0.25">
      <c r="A111" s="214"/>
      <c r="B111" s="199"/>
      <c r="C111" s="199"/>
      <c r="D111" s="199"/>
      <c r="E111" s="199"/>
      <c r="F111" s="218"/>
      <c r="G111" s="199"/>
      <c r="H111" s="216"/>
      <c r="I111" s="199"/>
      <c r="J111" s="216"/>
      <c r="K111" s="103"/>
      <c r="L111" s="103"/>
      <c r="M111" s="103"/>
      <c r="N111" s="102"/>
      <c r="O111" s="102"/>
      <c r="P111" s="105">
        <f t="shared" si="200"/>
        <v>0</v>
      </c>
      <c r="Q111" s="213"/>
      <c r="R111" s="213"/>
      <c r="S111" s="213"/>
      <c r="T111" s="213"/>
      <c r="U111" s="199"/>
      <c r="V111" s="200"/>
      <c r="W111" s="199"/>
      <c r="X111" s="200"/>
      <c r="Y111" s="199"/>
      <c r="Z111" s="200"/>
      <c r="AA111" s="207"/>
      <c r="AB111" s="213"/>
      <c r="AC111" s="205"/>
      <c r="AD111" s="199"/>
      <c r="AE111" s="200"/>
      <c r="AF111" s="205"/>
      <c r="AG111" s="199"/>
      <c r="AH111" s="200"/>
      <c r="AI111" s="205"/>
      <c r="AJ111" s="199"/>
      <c r="AK111" s="209"/>
      <c r="AL111" s="205"/>
      <c r="AM111" s="212"/>
    </row>
    <row r="112" spans="1:39" ht="15" customHeight="1" x14ac:dyDescent="0.25">
      <c r="A112" s="214"/>
      <c r="B112" s="199"/>
      <c r="C112" s="199"/>
      <c r="D112" s="199"/>
      <c r="E112" s="199"/>
      <c r="F112" s="218"/>
      <c r="G112" s="199"/>
      <c r="H112" s="217"/>
      <c r="I112" s="199"/>
      <c r="J112" s="217"/>
      <c r="K112" s="103"/>
      <c r="L112" s="103"/>
      <c r="M112" s="103"/>
      <c r="N112" s="102"/>
      <c r="O112" s="102"/>
      <c r="P112" s="105">
        <f t="shared" si="200"/>
        <v>0</v>
      </c>
      <c r="Q112" s="213"/>
      <c r="R112" s="213"/>
      <c r="S112" s="213"/>
      <c r="T112" s="213"/>
      <c r="U112" s="199"/>
      <c r="V112" s="200"/>
      <c r="W112" s="199"/>
      <c r="X112" s="200"/>
      <c r="Y112" s="199"/>
      <c r="Z112" s="200"/>
      <c r="AA112" s="207"/>
      <c r="AB112" s="213"/>
      <c r="AC112" s="206"/>
      <c r="AD112" s="199"/>
      <c r="AE112" s="200"/>
      <c r="AF112" s="206"/>
      <c r="AG112" s="199"/>
      <c r="AH112" s="200"/>
      <c r="AI112" s="206"/>
      <c r="AJ112" s="199"/>
      <c r="AK112" s="210"/>
      <c r="AL112" s="206"/>
      <c r="AM112" s="212"/>
    </row>
    <row r="113" spans="1:39" ht="15" customHeight="1" x14ac:dyDescent="0.25">
      <c r="A113" s="214">
        <v>22</v>
      </c>
      <c r="B113" s="199"/>
      <c r="C113" s="199"/>
      <c r="D113" s="199"/>
      <c r="E113" s="199"/>
      <c r="F113" s="218" t="str">
        <f t="shared" ref="F113" si="201">IF(AM113=40,"TIEMPO COMPLETO",IF(AM113&gt;=20,"MEDIO TIEMPO",IF(AM113&gt;=1,"TIEMPO PARCIAL","")))</f>
        <v/>
      </c>
      <c r="G113" s="199"/>
      <c r="H113" s="215"/>
      <c r="I113" s="199"/>
      <c r="J113" s="215"/>
      <c r="K113" s="103"/>
      <c r="L113" s="103"/>
      <c r="M113" s="103"/>
      <c r="N113" s="102"/>
      <c r="O113" s="102"/>
      <c r="P113" s="105">
        <f>N113*O113</f>
        <v>0</v>
      </c>
      <c r="Q113" s="213">
        <f>SUM(P113:P117)</f>
        <v>0</v>
      </c>
      <c r="R113" s="213">
        <f t="shared" ref="R113" si="202">COUNT(N113:N117)</f>
        <v>0</v>
      </c>
      <c r="S113" s="213">
        <f t="shared" ref="S113" si="203">SUM(O113:O117)</f>
        <v>0</v>
      </c>
      <c r="T113" s="213">
        <f t="shared" ref="T113" si="204">COUNT(N113:N117)</f>
        <v>0</v>
      </c>
      <c r="U113" s="199"/>
      <c r="V113" s="200"/>
      <c r="W113" s="199"/>
      <c r="X113" s="200"/>
      <c r="Y113" s="199"/>
      <c r="Z113" s="200"/>
      <c r="AA113" s="207"/>
      <c r="AB113" s="213">
        <f t="shared" ref="AB113" si="205">+AA113+Z113+V113+Q113+R113+S113+T113+X113</f>
        <v>0</v>
      </c>
      <c r="AC113" s="204" t="str">
        <f t="shared" ref="AC113" si="206">IF(L113="","",(AB113/$AM113))</f>
        <v/>
      </c>
      <c r="AD113" s="199"/>
      <c r="AE113" s="200"/>
      <c r="AF113" s="204" t="str">
        <f t="shared" ref="AF113" si="207">IF(AD113="","",(AE113/$AM113))</f>
        <v/>
      </c>
      <c r="AG113" s="199"/>
      <c r="AH113" s="200"/>
      <c r="AI113" s="204" t="str">
        <f t="shared" ref="AI113" si="208">IF(AG113="","",(AH113/$AM113))</f>
        <v/>
      </c>
      <c r="AJ113" s="199"/>
      <c r="AK113" s="208"/>
      <c r="AL113" s="204" t="str">
        <f t="shared" ref="AL113" si="209">IF(AJ113="","",(AK113/$AM113))</f>
        <v/>
      </c>
      <c r="AM113" s="211">
        <f t="shared" si="129"/>
        <v>0</v>
      </c>
    </row>
    <row r="114" spans="1:39" ht="15" customHeight="1" x14ac:dyDescent="0.25">
      <c r="A114" s="214"/>
      <c r="B114" s="199"/>
      <c r="C114" s="199"/>
      <c r="D114" s="199"/>
      <c r="E114" s="199"/>
      <c r="F114" s="218"/>
      <c r="G114" s="199"/>
      <c r="H114" s="216"/>
      <c r="I114" s="199"/>
      <c r="J114" s="216"/>
      <c r="K114" s="103"/>
      <c r="L114" s="103"/>
      <c r="M114" s="103"/>
      <c r="N114" s="102"/>
      <c r="O114" s="102"/>
      <c r="P114" s="105">
        <f t="shared" ref="P114:P117" si="210">N114*O114</f>
        <v>0</v>
      </c>
      <c r="Q114" s="213"/>
      <c r="R114" s="213"/>
      <c r="S114" s="213"/>
      <c r="T114" s="213"/>
      <c r="U114" s="199"/>
      <c r="V114" s="200"/>
      <c r="W114" s="199"/>
      <c r="X114" s="200"/>
      <c r="Y114" s="199"/>
      <c r="Z114" s="200"/>
      <c r="AA114" s="207"/>
      <c r="AB114" s="213"/>
      <c r="AC114" s="205"/>
      <c r="AD114" s="199"/>
      <c r="AE114" s="200"/>
      <c r="AF114" s="205"/>
      <c r="AG114" s="199"/>
      <c r="AH114" s="200"/>
      <c r="AI114" s="205"/>
      <c r="AJ114" s="199"/>
      <c r="AK114" s="209"/>
      <c r="AL114" s="205"/>
      <c r="AM114" s="212"/>
    </row>
    <row r="115" spans="1:39" ht="15" customHeight="1" x14ac:dyDescent="0.25">
      <c r="A115" s="214"/>
      <c r="B115" s="199"/>
      <c r="C115" s="199"/>
      <c r="D115" s="199"/>
      <c r="E115" s="199"/>
      <c r="F115" s="218"/>
      <c r="G115" s="199"/>
      <c r="H115" s="216"/>
      <c r="I115" s="199"/>
      <c r="J115" s="216"/>
      <c r="K115" s="103"/>
      <c r="L115" s="103"/>
      <c r="M115" s="103"/>
      <c r="N115" s="102"/>
      <c r="O115" s="102"/>
      <c r="P115" s="105">
        <f t="shared" si="210"/>
        <v>0</v>
      </c>
      <c r="Q115" s="213"/>
      <c r="R115" s="213"/>
      <c r="S115" s="213"/>
      <c r="T115" s="213"/>
      <c r="U115" s="199"/>
      <c r="V115" s="200"/>
      <c r="W115" s="199"/>
      <c r="X115" s="200"/>
      <c r="Y115" s="199"/>
      <c r="Z115" s="200"/>
      <c r="AA115" s="207"/>
      <c r="AB115" s="213"/>
      <c r="AC115" s="205"/>
      <c r="AD115" s="199"/>
      <c r="AE115" s="200"/>
      <c r="AF115" s="205"/>
      <c r="AG115" s="199"/>
      <c r="AH115" s="200"/>
      <c r="AI115" s="205"/>
      <c r="AJ115" s="199"/>
      <c r="AK115" s="209"/>
      <c r="AL115" s="205"/>
      <c r="AM115" s="212"/>
    </row>
    <row r="116" spans="1:39" ht="15" customHeight="1" x14ac:dyDescent="0.25">
      <c r="A116" s="214"/>
      <c r="B116" s="199"/>
      <c r="C116" s="199"/>
      <c r="D116" s="199"/>
      <c r="E116" s="199"/>
      <c r="F116" s="218"/>
      <c r="G116" s="199"/>
      <c r="H116" s="216"/>
      <c r="I116" s="199"/>
      <c r="J116" s="216"/>
      <c r="K116" s="103"/>
      <c r="L116" s="103"/>
      <c r="M116" s="103"/>
      <c r="N116" s="102"/>
      <c r="O116" s="102"/>
      <c r="P116" s="105">
        <f t="shared" si="210"/>
        <v>0</v>
      </c>
      <c r="Q116" s="213"/>
      <c r="R116" s="213"/>
      <c r="S116" s="213"/>
      <c r="T116" s="213"/>
      <c r="U116" s="199"/>
      <c r="V116" s="200"/>
      <c r="W116" s="199"/>
      <c r="X116" s="200"/>
      <c r="Y116" s="199"/>
      <c r="Z116" s="200"/>
      <c r="AA116" s="207"/>
      <c r="AB116" s="213"/>
      <c r="AC116" s="205"/>
      <c r="AD116" s="199"/>
      <c r="AE116" s="200"/>
      <c r="AF116" s="205"/>
      <c r="AG116" s="199"/>
      <c r="AH116" s="200"/>
      <c r="AI116" s="205"/>
      <c r="AJ116" s="199"/>
      <c r="AK116" s="209"/>
      <c r="AL116" s="205"/>
      <c r="AM116" s="212"/>
    </row>
    <row r="117" spans="1:39" ht="15" customHeight="1" x14ac:dyDescent="0.25">
      <c r="A117" s="214"/>
      <c r="B117" s="199"/>
      <c r="C117" s="199"/>
      <c r="D117" s="199"/>
      <c r="E117" s="199"/>
      <c r="F117" s="218"/>
      <c r="G117" s="199"/>
      <c r="H117" s="217"/>
      <c r="I117" s="199"/>
      <c r="J117" s="217"/>
      <c r="K117" s="103"/>
      <c r="L117" s="103"/>
      <c r="M117" s="103"/>
      <c r="N117" s="102"/>
      <c r="O117" s="102"/>
      <c r="P117" s="105">
        <f t="shared" si="210"/>
        <v>0</v>
      </c>
      <c r="Q117" s="213"/>
      <c r="R117" s="213"/>
      <c r="S117" s="213"/>
      <c r="T117" s="213"/>
      <c r="U117" s="199"/>
      <c r="V117" s="200"/>
      <c r="W117" s="199"/>
      <c r="X117" s="200"/>
      <c r="Y117" s="199"/>
      <c r="Z117" s="200"/>
      <c r="AA117" s="207"/>
      <c r="AB117" s="213"/>
      <c r="AC117" s="206"/>
      <c r="AD117" s="199"/>
      <c r="AE117" s="200"/>
      <c r="AF117" s="206"/>
      <c r="AG117" s="199"/>
      <c r="AH117" s="200"/>
      <c r="AI117" s="206"/>
      <c r="AJ117" s="199"/>
      <c r="AK117" s="210"/>
      <c r="AL117" s="206"/>
      <c r="AM117" s="212"/>
    </row>
    <row r="118" spans="1:39" ht="15" customHeight="1" x14ac:dyDescent="0.25">
      <c r="A118" s="214">
        <v>23</v>
      </c>
      <c r="B118" s="199"/>
      <c r="C118" s="199"/>
      <c r="D118" s="199"/>
      <c r="E118" s="199"/>
      <c r="F118" s="218" t="str">
        <f t="shared" ref="F118" si="211">IF(AM118=40,"TIEMPO COMPLETO",IF(AM118&gt;=20,"MEDIO TIEMPO",IF(AM118&gt;=1,"TIEMPO PARCIAL","")))</f>
        <v/>
      </c>
      <c r="G118" s="199"/>
      <c r="H118" s="215"/>
      <c r="I118" s="199"/>
      <c r="J118" s="215"/>
      <c r="K118" s="103"/>
      <c r="L118" s="103"/>
      <c r="M118" s="103"/>
      <c r="N118" s="102"/>
      <c r="O118" s="102"/>
      <c r="P118" s="105">
        <f>N118*O118</f>
        <v>0</v>
      </c>
      <c r="Q118" s="213">
        <f>SUM(P118:P122)</f>
        <v>0</v>
      </c>
      <c r="R118" s="213">
        <f t="shared" ref="R118" si="212">COUNT(N118:N122)</f>
        <v>0</v>
      </c>
      <c r="S118" s="213">
        <f t="shared" ref="S118" si="213">SUM(O118:O122)</f>
        <v>0</v>
      </c>
      <c r="T118" s="213">
        <f t="shared" ref="T118" si="214">COUNT(N118:N122)</f>
        <v>0</v>
      </c>
      <c r="U118" s="199"/>
      <c r="V118" s="200"/>
      <c r="W118" s="199"/>
      <c r="X118" s="200"/>
      <c r="Y118" s="199"/>
      <c r="Z118" s="200"/>
      <c r="AA118" s="207"/>
      <c r="AB118" s="213">
        <f t="shared" ref="AB118" si="215">+AA118+Z118+V118+Q118+R118+S118+T118+X118</f>
        <v>0</v>
      </c>
      <c r="AC118" s="204" t="str">
        <f t="shared" ref="AC118" si="216">IF(L118="","",(AB118/$AM118))</f>
        <v/>
      </c>
      <c r="AD118" s="199"/>
      <c r="AE118" s="200"/>
      <c r="AF118" s="204" t="str">
        <f t="shared" ref="AF118" si="217">IF(AD118="","",(AE118/$AM118))</f>
        <v/>
      </c>
      <c r="AG118" s="199"/>
      <c r="AH118" s="200"/>
      <c r="AI118" s="204" t="str">
        <f t="shared" ref="AI118" si="218">IF(AG118="","",(AH118/$AM118))</f>
        <v/>
      </c>
      <c r="AJ118" s="199"/>
      <c r="AK118" s="208"/>
      <c r="AL118" s="204" t="str">
        <f t="shared" ref="AL118" si="219">IF(AJ118="","",(AK118/$AM118))</f>
        <v/>
      </c>
      <c r="AM118" s="211">
        <f t="shared" si="129"/>
        <v>0</v>
      </c>
    </row>
    <row r="119" spans="1:39" ht="15" customHeight="1" x14ac:dyDescent="0.25">
      <c r="A119" s="214"/>
      <c r="B119" s="199"/>
      <c r="C119" s="199"/>
      <c r="D119" s="199"/>
      <c r="E119" s="199"/>
      <c r="F119" s="218"/>
      <c r="G119" s="199"/>
      <c r="H119" s="216"/>
      <c r="I119" s="199"/>
      <c r="J119" s="216"/>
      <c r="K119" s="103"/>
      <c r="L119" s="103"/>
      <c r="M119" s="103"/>
      <c r="N119" s="102"/>
      <c r="O119" s="102"/>
      <c r="P119" s="105">
        <f t="shared" ref="P119:P122" si="220">N119*O119</f>
        <v>0</v>
      </c>
      <c r="Q119" s="213"/>
      <c r="R119" s="213"/>
      <c r="S119" s="213"/>
      <c r="T119" s="213"/>
      <c r="U119" s="199"/>
      <c r="V119" s="200"/>
      <c r="W119" s="199"/>
      <c r="X119" s="200"/>
      <c r="Y119" s="199"/>
      <c r="Z119" s="200"/>
      <c r="AA119" s="207"/>
      <c r="AB119" s="213"/>
      <c r="AC119" s="205"/>
      <c r="AD119" s="199"/>
      <c r="AE119" s="200"/>
      <c r="AF119" s="205"/>
      <c r="AG119" s="199"/>
      <c r="AH119" s="200"/>
      <c r="AI119" s="205"/>
      <c r="AJ119" s="199"/>
      <c r="AK119" s="209"/>
      <c r="AL119" s="205"/>
      <c r="AM119" s="212"/>
    </row>
    <row r="120" spans="1:39" ht="15" customHeight="1" x14ac:dyDescent="0.25">
      <c r="A120" s="214"/>
      <c r="B120" s="199"/>
      <c r="C120" s="199"/>
      <c r="D120" s="199"/>
      <c r="E120" s="199"/>
      <c r="F120" s="218"/>
      <c r="G120" s="199"/>
      <c r="H120" s="216"/>
      <c r="I120" s="199"/>
      <c r="J120" s="216"/>
      <c r="K120" s="103"/>
      <c r="L120" s="103"/>
      <c r="M120" s="103"/>
      <c r="N120" s="102"/>
      <c r="O120" s="102"/>
      <c r="P120" s="105">
        <f t="shared" si="220"/>
        <v>0</v>
      </c>
      <c r="Q120" s="213"/>
      <c r="R120" s="213"/>
      <c r="S120" s="213"/>
      <c r="T120" s="213"/>
      <c r="U120" s="199"/>
      <c r="V120" s="200"/>
      <c r="W120" s="199"/>
      <c r="X120" s="200"/>
      <c r="Y120" s="199"/>
      <c r="Z120" s="200"/>
      <c r="AA120" s="207"/>
      <c r="AB120" s="213"/>
      <c r="AC120" s="205"/>
      <c r="AD120" s="199"/>
      <c r="AE120" s="200"/>
      <c r="AF120" s="205"/>
      <c r="AG120" s="199"/>
      <c r="AH120" s="200"/>
      <c r="AI120" s="205"/>
      <c r="AJ120" s="199"/>
      <c r="AK120" s="209"/>
      <c r="AL120" s="205"/>
      <c r="AM120" s="212"/>
    </row>
    <row r="121" spans="1:39" ht="15" customHeight="1" x14ac:dyDescent="0.25">
      <c r="A121" s="214"/>
      <c r="B121" s="199"/>
      <c r="C121" s="199"/>
      <c r="D121" s="199"/>
      <c r="E121" s="199"/>
      <c r="F121" s="218"/>
      <c r="G121" s="199"/>
      <c r="H121" s="216"/>
      <c r="I121" s="199"/>
      <c r="J121" s="216"/>
      <c r="K121" s="103"/>
      <c r="L121" s="103"/>
      <c r="M121" s="103"/>
      <c r="N121" s="102"/>
      <c r="O121" s="102"/>
      <c r="P121" s="105">
        <f t="shared" si="220"/>
        <v>0</v>
      </c>
      <c r="Q121" s="213"/>
      <c r="R121" s="213"/>
      <c r="S121" s="213"/>
      <c r="T121" s="213"/>
      <c r="U121" s="199"/>
      <c r="V121" s="200"/>
      <c r="W121" s="199"/>
      <c r="X121" s="200"/>
      <c r="Y121" s="199"/>
      <c r="Z121" s="200"/>
      <c r="AA121" s="207"/>
      <c r="AB121" s="213"/>
      <c r="AC121" s="205"/>
      <c r="AD121" s="199"/>
      <c r="AE121" s="200"/>
      <c r="AF121" s="205"/>
      <c r="AG121" s="199"/>
      <c r="AH121" s="200"/>
      <c r="AI121" s="205"/>
      <c r="AJ121" s="199"/>
      <c r="AK121" s="209"/>
      <c r="AL121" s="205"/>
      <c r="AM121" s="212"/>
    </row>
    <row r="122" spans="1:39" ht="15" customHeight="1" x14ac:dyDescent="0.25">
      <c r="A122" s="214"/>
      <c r="B122" s="199"/>
      <c r="C122" s="199"/>
      <c r="D122" s="199"/>
      <c r="E122" s="199"/>
      <c r="F122" s="218"/>
      <c r="G122" s="199"/>
      <c r="H122" s="217"/>
      <c r="I122" s="199"/>
      <c r="J122" s="217"/>
      <c r="K122" s="103"/>
      <c r="L122" s="103"/>
      <c r="M122" s="103"/>
      <c r="N122" s="102"/>
      <c r="O122" s="102"/>
      <c r="P122" s="105">
        <f t="shared" si="220"/>
        <v>0</v>
      </c>
      <c r="Q122" s="213"/>
      <c r="R122" s="213"/>
      <c r="S122" s="213"/>
      <c r="T122" s="213"/>
      <c r="U122" s="199"/>
      <c r="V122" s="200"/>
      <c r="W122" s="199"/>
      <c r="X122" s="200"/>
      <c r="Y122" s="199"/>
      <c r="Z122" s="200"/>
      <c r="AA122" s="207"/>
      <c r="AB122" s="213"/>
      <c r="AC122" s="206"/>
      <c r="AD122" s="199"/>
      <c r="AE122" s="200"/>
      <c r="AF122" s="206"/>
      <c r="AG122" s="199"/>
      <c r="AH122" s="200"/>
      <c r="AI122" s="206"/>
      <c r="AJ122" s="199"/>
      <c r="AK122" s="210"/>
      <c r="AL122" s="206"/>
      <c r="AM122" s="212"/>
    </row>
    <row r="123" spans="1:39" ht="15" customHeight="1" x14ac:dyDescent="0.25">
      <c r="A123" s="214">
        <v>24</v>
      </c>
      <c r="B123" s="199"/>
      <c r="C123" s="199"/>
      <c r="D123" s="199"/>
      <c r="E123" s="199"/>
      <c r="F123" s="218" t="str">
        <f t="shared" ref="F123" si="221">IF(AM123=40,"TIEMPO COMPLETO",IF(AM123&gt;=20,"MEDIO TIEMPO",IF(AM123&gt;=1,"TIEMPO PARCIAL","")))</f>
        <v/>
      </c>
      <c r="G123" s="199"/>
      <c r="H123" s="215"/>
      <c r="I123" s="199"/>
      <c r="J123" s="215"/>
      <c r="K123" s="103"/>
      <c r="L123" s="103"/>
      <c r="M123" s="103"/>
      <c r="N123" s="102"/>
      <c r="O123" s="102"/>
      <c r="P123" s="105">
        <f>N123*O123</f>
        <v>0</v>
      </c>
      <c r="Q123" s="213">
        <f>SUM(P123:P127)</f>
        <v>0</v>
      </c>
      <c r="R123" s="213">
        <f t="shared" ref="R123" si="222">COUNT(N123:N127)</f>
        <v>0</v>
      </c>
      <c r="S123" s="213">
        <f t="shared" ref="S123" si="223">SUM(O123:O127)</f>
        <v>0</v>
      </c>
      <c r="T123" s="213">
        <f t="shared" ref="T123" si="224">COUNT(N123:N127)</f>
        <v>0</v>
      </c>
      <c r="U123" s="199"/>
      <c r="V123" s="200"/>
      <c r="W123" s="199"/>
      <c r="X123" s="200"/>
      <c r="Y123" s="199"/>
      <c r="Z123" s="200"/>
      <c r="AA123" s="207"/>
      <c r="AB123" s="213">
        <f t="shared" ref="AB123" si="225">+AA123+Z123+V123+Q123+R123+S123+T123+X123</f>
        <v>0</v>
      </c>
      <c r="AC123" s="204" t="str">
        <f t="shared" ref="AC123" si="226">IF(L123="","",(AB123/$AM123))</f>
        <v/>
      </c>
      <c r="AD123" s="199"/>
      <c r="AE123" s="200"/>
      <c r="AF123" s="204" t="str">
        <f t="shared" ref="AF123" si="227">IF(AD123="","",(AE123/$AM123))</f>
        <v/>
      </c>
      <c r="AG123" s="199"/>
      <c r="AH123" s="200"/>
      <c r="AI123" s="204" t="str">
        <f t="shared" ref="AI123" si="228">IF(AG123="","",(AH123/$AM123))</f>
        <v/>
      </c>
      <c r="AJ123" s="199"/>
      <c r="AK123" s="208"/>
      <c r="AL123" s="204" t="str">
        <f t="shared" ref="AL123" si="229">IF(AJ123="","",(AK123/$AM123))</f>
        <v/>
      </c>
      <c r="AM123" s="211">
        <f t="shared" si="129"/>
        <v>0</v>
      </c>
    </row>
    <row r="124" spans="1:39" ht="15" customHeight="1" x14ac:dyDescent="0.25">
      <c r="A124" s="214"/>
      <c r="B124" s="199"/>
      <c r="C124" s="199"/>
      <c r="D124" s="199"/>
      <c r="E124" s="199"/>
      <c r="F124" s="218"/>
      <c r="G124" s="199"/>
      <c r="H124" s="216"/>
      <c r="I124" s="199"/>
      <c r="J124" s="216"/>
      <c r="K124" s="103"/>
      <c r="L124" s="103"/>
      <c r="M124" s="103"/>
      <c r="N124" s="102"/>
      <c r="O124" s="102"/>
      <c r="P124" s="105">
        <f t="shared" ref="P124:P127" si="230">N124*O124</f>
        <v>0</v>
      </c>
      <c r="Q124" s="213"/>
      <c r="R124" s="213"/>
      <c r="S124" s="213"/>
      <c r="T124" s="213"/>
      <c r="U124" s="199"/>
      <c r="V124" s="200"/>
      <c r="W124" s="199"/>
      <c r="X124" s="200"/>
      <c r="Y124" s="199"/>
      <c r="Z124" s="200"/>
      <c r="AA124" s="207"/>
      <c r="AB124" s="213"/>
      <c r="AC124" s="205"/>
      <c r="AD124" s="199"/>
      <c r="AE124" s="200"/>
      <c r="AF124" s="205"/>
      <c r="AG124" s="199"/>
      <c r="AH124" s="200"/>
      <c r="AI124" s="205"/>
      <c r="AJ124" s="199"/>
      <c r="AK124" s="209"/>
      <c r="AL124" s="205"/>
      <c r="AM124" s="212"/>
    </row>
    <row r="125" spans="1:39" ht="15" customHeight="1" x14ac:dyDescent="0.25">
      <c r="A125" s="214"/>
      <c r="B125" s="199"/>
      <c r="C125" s="199"/>
      <c r="D125" s="199"/>
      <c r="E125" s="199"/>
      <c r="F125" s="218"/>
      <c r="G125" s="199"/>
      <c r="H125" s="216"/>
      <c r="I125" s="199"/>
      <c r="J125" s="216"/>
      <c r="K125" s="103"/>
      <c r="L125" s="103"/>
      <c r="M125" s="103"/>
      <c r="N125" s="102"/>
      <c r="O125" s="102"/>
      <c r="P125" s="105">
        <f t="shared" si="230"/>
        <v>0</v>
      </c>
      <c r="Q125" s="213"/>
      <c r="R125" s="213"/>
      <c r="S125" s="213"/>
      <c r="T125" s="213"/>
      <c r="U125" s="199"/>
      <c r="V125" s="200"/>
      <c r="W125" s="199"/>
      <c r="X125" s="200"/>
      <c r="Y125" s="199"/>
      <c r="Z125" s="200"/>
      <c r="AA125" s="207"/>
      <c r="AB125" s="213"/>
      <c r="AC125" s="205"/>
      <c r="AD125" s="199"/>
      <c r="AE125" s="200"/>
      <c r="AF125" s="205"/>
      <c r="AG125" s="199"/>
      <c r="AH125" s="200"/>
      <c r="AI125" s="205"/>
      <c r="AJ125" s="199"/>
      <c r="AK125" s="209"/>
      <c r="AL125" s="205"/>
      <c r="AM125" s="212"/>
    </row>
    <row r="126" spans="1:39" ht="15" customHeight="1" x14ac:dyDescent="0.25">
      <c r="A126" s="214"/>
      <c r="B126" s="199"/>
      <c r="C126" s="199"/>
      <c r="D126" s="199"/>
      <c r="E126" s="199"/>
      <c r="F126" s="218"/>
      <c r="G126" s="199"/>
      <c r="H126" s="216"/>
      <c r="I126" s="199"/>
      <c r="J126" s="216"/>
      <c r="K126" s="103"/>
      <c r="L126" s="103"/>
      <c r="M126" s="103"/>
      <c r="N126" s="102"/>
      <c r="O126" s="102"/>
      <c r="P126" s="105">
        <f t="shared" si="230"/>
        <v>0</v>
      </c>
      <c r="Q126" s="213"/>
      <c r="R126" s="213"/>
      <c r="S126" s="213"/>
      <c r="T126" s="213"/>
      <c r="U126" s="199"/>
      <c r="V126" s="200"/>
      <c r="W126" s="199"/>
      <c r="X126" s="200"/>
      <c r="Y126" s="199"/>
      <c r="Z126" s="200"/>
      <c r="AA126" s="207"/>
      <c r="AB126" s="213"/>
      <c r="AC126" s="205"/>
      <c r="AD126" s="199"/>
      <c r="AE126" s="200"/>
      <c r="AF126" s="205"/>
      <c r="AG126" s="199"/>
      <c r="AH126" s="200"/>
      <c r="AI126" s="205"/>
      <c r="AJ126" s="199"/>
      <c r="AK126" s="209"/>
      <c r="AL126" s="205"/>
      <c r="AM126" s="212"/>
    </row>
    <row r="127" spans="1:39" ht="15" customHeight="1" x14ac:dyDescent="0.25">
      <c r="A127" s="214"/>
      <c r="B127" s="199"/>
      <c r="C127" s="199"/>
      <c r="D127" s="199"/>
      <c r="E127" s="199"/>
      <c r="F127" s="218"/>
      <c r="G127" s="199"/>
      <c r="H127" s="217"/>
      <c r="I127" s="199"/>
      <c r="J127" s="217"/>
      <c r="K127" s="103"/>
      <c r="L127" s="103"/>
      <c r="M127" s="103"/>
      <c r="N127" s="102"/>
      <c r="O127" s="102"/>
      <c r="P127" s="105">
        <f t="shared" si="230"/>
        <v>0</v>
      </c>
      <c r="Q127" s="213"/>
      <c r="R127" s="213"/>
      <c r="S127" s="213"/>
      <c r="T127" s="213"/>
      <c r="U127" s="199"/>
      <c r="V127" s="200"/>
      <c r="W127" s="199"/>
      <c r="X127" s="200"/>
      <c r="Y127" s="199"/>
      <c r="Z127" s="200"/>
      <c r="AA127" s="207"/>
      <c r="AB127" s="213"/>
      <c r="AC127" s="206"/>
      <c r="AD127" s="199"/>
      <c r="AE127" s="200"/>
      <c r="AF127" s="206"/>
      <c r="AG127" s="199"/>
      <c r="AH127" s="200"/>
      <c r="AI127" s="206"/>
      <c r="AJ127" s="199"/>
      <c r="AK127" s="210"/>
      <c r="AL127" s="206"/>
      <c r="AM127" s="212"/>
    </row>
    <row r="128" spans="1:39" ht="15" customHeight="1" x14ac:dyDescent="0.25">
      <c r="A128" s="214">
        <v>25</v>
      </c>
      <c r="B128" s="199"/>
      <c r="C128" s="199"/>
      <c r="D128" s="199"/>
      <c r="E128" s="199"/>
      <c r="F128" s="218" t="str">
        <f t="shared" ref="F128" si="231">IF(AM128=40,"TIEMPO COMPLETO",IF(AM128&gt;=20,"MEDIO TIEMPO",IF(AM128&gt;=1,"TIEMPO PARCIAL","")))</f>
        <v/>
      </c>
      <c r="G128" s="199"/>
      <c r="H128" s="215"/>
      <c r="I128" s="199"/>
      <c r="J128" s="215"/>
      <c r="K128" s="103"/>
      <c r="L128" s="103"/>
      <c r="M128" s="103"/>
      <c r="N128" s="102"/>
      <c r="O128" s="102"/>
      <c r="P128" s="105">
        <f>N128*O128</f>
        <v>0</v>
      </c>
      <c r="Q128" s="213">
        <f>SUM(P128:P132)</f>
        <v>0</v>
      </c>
      <c r="R128" s="213">
        <f t="shared" ref="R128" si="232">COUNT(N128:N132)</f>
        <v>0</v>
      </c>
      <c r="S128" s="213">
        <f t="shared" ref="S128" si="233">SUM(O128:O132)</f>
        <v>0</v>
      </c>
      <c r="T128" s="213">
        <f t="shared" ref="T128" si="234">COUNT(N128:N132)</f>
        <v>0</v>
      </c>
      <c r="U128" s="199"/>
      <c r="V128" s="200"/>
      <c r="W128" s="199"/>
      <c r="X128" s="200"/>
      <c r="Y128" s="199"/>
      <c r="Z128" s="200"/>
      <c r="AA128" s="207"/>
      <c r="AB128" s="213">
        <f t="shared" ref="AB128" si="235">+AA128+Z128+V128+Q128+R128+S128+T128+X128</f>
        <v>0</v>
      </c>
      <c r="AC128" s="204" t="str">
        <f t="shared" ref="AC128" si="236">IF(L128="","",(AB128/$AM128))</f>
        <v/>
      </c>
      <c r="AD128" s="199"/>
      <c r="AE128" s="200"/>
      <c r="AF128" s="204" t="str">
        <f t="shared" ref="AF128" si="237">IF(AD128="","",(AE128/$AM128))</f>
        <v/>
      </c>
      <c r="AG128" s="199"/>
      <c r="AH128" s="200"/>
      <c r="AI128" s="204" t="str">
        <f t="shared" ref="AI128" si="238">IF(AG128="","",(AH128/$AM128))</f>
        <v/>
      </c>
      <c r="AJ128" s="199"/>
      <c r="AK128" s="208"/>
      <c r="AL128" s="204" t="str">
        <f t="shared" ref="AL128" si="239">IF(AJ128="","",(AK128/$AM128))</f>
        <v/>
      </c>
      <c r="AM128" s="211">
        <f t="shared" si="129"/>
        <v>0</v>
      </c>
    </row>
    <row r="129" spans="1:39" ht="15" customHeight="1" x14ac:dyDescent="0.25">
      <c r="A129" s="214"/>
      <c r="B129" s="199"/>
      <c r="C129" s="199"/>
      <c r="D129" s="199"/>
      <c r="E129" s="199"/>
      <c r="F129" s="218"/>
      <c r="G129" s="199"/>
      <c r="H129" s="216"/>
      <c r="I129" s="199"/>
      <c r="J129" s="216"/>
      <c r="K129" s="103"/>
      <c r="L129" s="103"/>
      <c r="M129" s="103"/>
      <c r="N129" s="102"/>
      <c r="O129" s="102"/>
      <c r="P129" s="105">
        <f t="shared" ref="P129:P132" si="240">N129*O129</f>
        <v>0</v>
      </c>
      <c r="Q129" s="213"/>
      <c r="R129" s="213"/>
      <c r="S129" s="213"/>
      <c r="T129" s="213"/>
      <c r="U129" s="199"/>
      <c r="V129" s="200"/>
      <c r="W129" s="199"/>
      <c r="X129" s="200"/>
      <c r="Y129" s="199"/>
      <c r="Z129" s="200"/>
      <c r="AA129" s="207"/>
      <c r="AB129" s="213"/>
      <c r="AC129" s="205"/>
      <c r="AD129" s="199"/>
      <c r="AE129" s="200"/>
      <c r="AF129" s="205"/>
      <c r="AG129" s="199"/>
      <c r="AH129" s="200"/>
      <c r="AI129" s="205"/>
      <c r="AJ129" s="199"/>
      <c r="AK129" s="209"/>
      <c r="AL129" s="205"/>
      <c r="AM129" s="212"/>
    </row>
    <row r="130" spans="1:39" ht="15" customHeight="1" x14ac:dyDescent="0.25">
      <c r="A130" s="214"/>
      <c r="B130" s="199"/>
      <c r="C130" s="199"/>
      <c r="D130" s="199"/>
      <c r="E130" s="199"/>
      <c r="F130" s="218"/>
      <c r="G130" s="199"/>
      <c r="H130" s="216"/>
      <c r="I130" s="199"/>
      <c r="J130" s="216"/>
      <c r="K130" s="103"/>
      <c r="L130" s="103"/>
      <c r="M130" s="103"/>
      <c r="N130" s="102"/>
      <c r="O130" s="102"/>
      <c r="P130" s="105">
        <f t="shared" si="240"/>
        <v>0</v>
      </c>
      <c r="Q130" s="213"/>
      <c r="R130" s="213"/>
      <c r="S130" s="213"/>
      <c r="T130" s="213"/>
      <c r="U130" s="199"/>
      <c r="V130" s="200"/>
      <c r="W130" s="199"/>
      <c r="X130" s="200"/>
      <c r="Y130" s="199"/>
      <c r="Z130" s="200"/>
      <c r="AA130" s="207"/>
      <c r="AB130" s="213"/>
      <c r="AC130" s="205"/>
      <c r="AD130" s="199"/>
      <c r="AE130" s="200"/>
      <c r="AF130" s="205"/>
      <c r="AG130" s="199"/>
      <c r="AH130" s="200"/>
      <c r="AI130" s="205"/>
      <c r="AJ130" s="199"/>
      <c r="AK130" s="209"/>
      <c r="AL130" s="205"/>
      <c r="AM130" s="212"/>
    </row>
    <row r="131" spans="1:39" ht="15" customHeight="1" x14ac:dyDescent="0.25">
      <c r="A131" s="214"/>
      <c r="B131" s="199"/>
      <c r="C131" s="199"/>
      <c r="D131" s="199"/>
      <c r="E131" s="199"/>
      <c r="F131" s="218"/>
      <c r="G131" s="199"/>
      <c r="H131" s="216"/>
      <c r="I131" s="199"/>
      <c r="J131" s="216"/>
      <c r="K131" s="103"/>
      <c r="L131" s="103"/>
      <c r="M131" s="103"/>
      <c r="N131" s="102"/>
      <c r="O131" s="102"/>
      <c r="P131" s="105">
        <f t="shared" si="240"/>
        <v>0</v>
      </c>
      <c r="Q131" s="213"/>
      <c r="R131" s="213"/>
      <c r="S131" s="213"/>
      <c r="T131" s="213"/>
      <c r="U131" s="199"/>
      <c r="V131" s="200"/>
      <c r="W131" s="199"/>
      <c r="X131" s="200"/>
      <c r="Y131" s="199"/>
      <c r="Z131" s="200"/>
      <c r="AA131" s="207"/>
      <c r="AB131" s="213"/>
      <c r="AC131" s="205"/>
      <c r="AD131" s="199"/>
      <c r="AE131" s="200"/>
      <c r="AF131" s="205"/>
      <c r="AG131" s="199"/>
      <c r="AH131" s="200"/>
      <c r="AI131" s="205"/>
      <c r="AJ131" s="199"/>
      <c r="AK131" s="209"/>
      <c r="AL131" s="205"/>
      <c r="AM131" s="212"/>
    </row>
    <row r="132" spans="1:39" ht="15" customHeight="1" x14ac:dyDescent="0.25">
      <c r="A132" s="214"/>
      <c r="B132" s="199"/>
      <c r="C132" s="199"/>
      <c r="D132" s="199"/>
      <c r="E132" s="199"/>
      <c r="F132" s="218"/>
      <c r="G132" s="199"/>
      <c r="H132" s="217"/>
      <c r="I132" s="199"/>
      <c r="J132" s="217"/>
      <c r="K132" s="103"/>
      <c r="L132" s="103"/>
      <c r="M132" s="103"/>
      <c r="N132" s="102"/>
      <c r="O132" s="102"/>
      <c r="P132" s="105">
        <f t="shared" si="240"/>
        <v>0</v>
      </c>
      <c r="Q132" s="213"/>
      <c r="R132" s="213"/>
      <c r="S132" s="213"/>
      <c r="T132" s="213"/>
      <c r="U132" s="199"/>
      <c r="V132" s="200"/>
      <c r="W132" s="199"/>
      <c r="X132" s="200"/>
      <c r="Y132" s="199"/>
      <c r="Z132" s="200"/>
      <c r="AA132" s="207"/>
      <c r="AB132" s="213"/>
      <c r="AC132" s="206"/>
      <c r="AD132" s="199"/>
      <c r="AE132" s="200"/>
      <c r="AF132" s="206"/>
      <c r="AG132" s="199"/>
      <c r="AH132" s="200"/>
      <c r="AI132" s="206"/>
      <c r="AJ132" s="199"/>
      <c r="AK132" s="210"/>
      <c r="AL132" s="206"/>
      <c r="AM132" s="212"/>
    </row>
    <row r="133" spans="1:39" ht="15" customHeight="1" x14ac:dyDescent="0.25">
      <c r="A133" s="214">
        <v>26</v>
      </c>
      <c r="B133" s="199"/>
      <c r="C133" s="199"/>
      <c r="D133" s="199"/>
      <c r="E133" s="199"/>
      <c r="F133" s="218" t="str">
        <f t="shared" ref="F133" si="241">IF(AM133=40,"TIEMPO COMPLETO",IF(AM133&gt;=20,"MEDIO TIEMPO",IF(AM133&gt;=1,"TIEMPO PARCIAL","")))</f>
        <v/>
      </c>
      <c r="G133" s="199"/>
      <c r="H133" s="215"/>
      <c r="I133" s="199"/>
      <c r="J133" s="215"/>
      <c r="K133" s="103"/>
      <c r="L133" s="103"/>
      <c r="M133" s="103"/>
      <c r="N133" s="102"/>
      <c r="O133" s="102"/>
      <c r="P133" s="105">
        <f>N133*O133</f>
        <v>0</v>
      </c>
      <c r="Q133" s="213">
        <f>SUM(P133:P137)</f>
        <v>0</v>
      </c>
      <c r="R133" s="213">
        <f t="shared" ref="R133" si="242">COUNT(N133:N137)</f>
        <v>0</v>
      </c>
      <c r="S133" s="213">
        <f t="shared" ref="S133" si="243">SUM(O133:O137)</f>
        <v>0</v>
      </c>
      <c r="T133" s="213">
        <f t="shared" ref="T133" si="244">COUNT(N133:N137)</f>
        <v>0</v>
      </c>
      <c r="U133" s="199"/>
      <c r="V133" s="200"/>
      <c r="W133" s="199"/>
      <c r="X133" s="200"/>
      <c r="Y133" s="199"/>
      <c r="Z133" s="200"/>
      <c r="AA133" s="207"/>
      <c r="AB133" s="213">
        <f t="shared" ref="AB133" si="245">+AA133+Z133+V133+Q133+R133+S133+T133+X133</f>
        <v>0</v>
      </c>
      <c r="AC133" s="204" t="str">
        <f t="shared" ref="AC133" si="246">IF(L133="","",(AB133/$AM133))</f>
        <v/>
      </c>
      <c r="AD133" s="199"/>
      <c r="AE133" s="200"/>
      <c r="AF133" s="204" t="str">
        <f t="shared" ref="AF133" si="247">IF(AD133="","",(AE133/$AM133))</f>
        <v/>
      </c>
      <c r="AG133" s="199"/>
      <c r="AH133" s="200"/>
      <c r="AI133" s="204" t="str">
        <f t="shared" ref="AI133" si="248">IF(AG133="","",(AH133/$AM133))</f>
        <v/>
      </c>
      <c r="AJ133" s="199"/>
      <c r="AK133" s="208"/>
      <c r="AL133" s="204" t="str">
        <f t="shared" ref="AL133" si="249">IF(AJ133="","",(AK133/$AM133))</f>
        <v/>
      </c>
      <c r="AM133" s="211">
        <f t="shared" si="129"/>
        <v>0</v>
      </c>
    </row>
    <row r="134" spans="1:39" ht="15" customHeight="1" x14ac:dyDescent="0.25">
      <c r="A134" s="214"/>
      <c r="B134" s="199"/>
      <c r="C134" s="199"/>
      <c r="D134" s="199"/>
      <c r="E134" s="199"/>
      <c r="F134" s="218"/>
      <c r="G134" s="199"/>
      <c r="H134" s="216"/>
      <c r="I134" s="199"/>
      <c r="J134" s="216"/>
      <c r="K134" s="103"/>
      <c r="L134" s="103"/>
      <c r="M134" s="103"/>
      <c r="N134" s="102"/>
      <c r="O134" s="102"/>
      <c r="P134" s="105">
        <f t="shared" ref="P134:P137" si="250">N134*O134</f>
        <v>0</v>
      </c>
      <c r="Q134" s="213"/>
      <c r="R134" s="213"/>
      <c r="S134" s="213"/>
      <c r="T134" s="213"/>
      <c r="U134" s="199"/>
      <c r="V134" s="200"/>
      <c r="W134" s="199"/>
      <c r="X134" s="200"/>
      <c r="Y134" s="199"/>
      <c r="Z134" s="200"/>
      <c r="AA134" s="207"/>
      <c r="AB134" s="213"/>
      <c r="AC134" s="205"/>
      <c r="AD134" s="199"/>
      <c r="AE134" s="200"/>
      <c r="AF134" s="205"/>
      <c r="AG134" s="199"/>
      <c r="AH134" s="200"/>
      <c r="AI134" s="205"/>
      <c r="AJ134" s="199"/>
      <c r="AK134" s="209"/>
      <c r="AL134" s="205"/>
      <c r="AM134" s="212"/>
    </row>
    <row r="135" spans="1:39" ht="15" customHeight="1" x14ac:dyDescent="0.25">
      <c r="A135" s="214"/>
      <c r="B135" s="199"/>
      <c r="C135" s="199"/>
      <c r="D135" s="199"/>
      <c r="E135" s="199"/>
      <c r="F135" s="218"/>
      <c r="G135" s="199"/>
      <c r="H135" s="216"/>
      <c r="I135" s="199"/>
      <c r="J135" s="216"/>
      <c r="K135" s="103"/>
      <c r="L135" s="103"/>
      <c r="M135" s="103"/>
      <c r="N135" s="102"/>
      <c r="O135" s="102"/>
      <c r="P135" s="105">
        <f t="shared" si="250"/>
        <v>0</v>
      </c>
      <c r="Q135" s="213"/>
      <c r="R135" s="213"/>
      <c r="S135" s="213"/>
      <c r="T135" s="213"/>
      <c r="U135" s="199"/>
      <c r="V135" s="200"/>
      <c r="W135" s="199"/>
      <c r="X135" s="200"/>
      <c r="Y135" s="199"/>
      <c r="Z135" s="200"/>
      <c r="AA135" s="207"/>
      <c r="AB135" s="213"/>
      <c r="AC135" s="205"/>
      <c r="AD135" s="199"/>
      <c r="AE135" s="200"/>
      <c r="AF135" s="205"/>
      <c r="AG135" s="199"/>
      <c r="AH135" s="200"/>
      <c r="AI135" s="205"/>
      <c r="AJ135" s="199"/>
      <c r="AK135" s="209"/>
      <c r="AL135" s="205"/>
      <c r="AM135" s="212"/>
    </row>
    <row r="136" spans="1:39" ht="15" customHeight="1" x14ac:dyDescent="0.25">
      <c r="A136" s="214"/>
      <c r="B136" s="199"/>
      <c r="C136" s="199"/>
      <c r="D136" s="199"/>
      <c r="E136" s="199"/>
      <c r="F136" s="218"/>
      <c r="G136" s="199"/>
      <c r="H136" s="216"/>
      <c r="I136" s="199"/>
      <c r="J136" s="216"/>
      <c r="K136" s="103"/>
      <c r="L136" s="103"/>
      <c r="M136" s="103"/>
      <c r="N136" s="102"/>
      <c r="O136" s="102"/>
      <c r="P136" s="105">
        <f t="shared" si="250"/>
        <v>0</v>
      </c>
      <c r="Q136" s="213"/>
      <c r="R136" s="213"/>
      <c r="S136" s="213"/>
      <c r="T136" s="213"/>
      <c r="U136" s="199"/>
      <c r="V136" s="200"/>
      <c r="W136" s="199"/>
      <c r="X136" s="200"/>
      <c r="Y136" s="199"/>
      <c r="Z136" s="200"/>
      <c r="AA136" s="207"/>
      <c r="AB136" s="213"/>
      <c r="AC136" s="205"/>
      <c r="AD136" s="199"/>
      <c r="AE136" s="200"/>
      <c r="AF136" s="205"/>
      <c r="AG136" s="199"/>
      <c r="AH136" s="200"/>
      <c r="AI136" s="205"/>
      <c r="AJ136" s="199"/>
      <c r="AK136" s="209"/>
      <c r="AL136" s="205"/>
      <c r="AM136" s="212"/>
    </row>
    <row r="137" spans="1:39" ht="15" customHeight="1" x14ac:dyDescent="0.25">
      <c r="A137" s="214"/>
      <c r="B137" s="199"/>
      <c r="C137" s="199"/>
      <c r="D137" s="199"/>
      <c r="E137" s="199"/>
      <c r="F137" s="218"/>
      <c r="G137" s="199"/>
      <c r="H137" s="217"/>
      <c r="I137" s="199"/>
      <c r="J137" s="217"/>
      <c r="K137" s="103"/>
      <c r="L137" s="103"/>
      <c r="M137" s="103"/>
      <c r="N137" s="102"/>
      <c r="O137" s="102"/>
      <c r="P137" s="105">
        <f t="shared" si="250"/>
        <v>0</v>
      </c>
      <c r="Q137" s="213"/>
      <c r="R137" s="213"/>
      <c r="S137" s="213"/>
      <c r="T137" s="213"/>
      <c r="U137" s="199"/>
      <c r="V137" s="200"/>
      <c r="W137" s="199"/>
      <c r="X137" s="200"/>
      <c r="Y137" s="199"/>
      <c r="Z137" s="200"/>
      <c r="AA137" s="207"/>
      <c r="AB137" s="213"/>
      <c r="AC137" s="206"/>
      <c r="AD137" s="199"/>
      <c r="AE137" s="200"/>
      <c r="AF137" s="206"/>
      <c r="AG137" s="199"/>
      <c r="AH137" s="200"/>
      <c r="AI137" s="206"/>
      <c r="AJ137" s="199"/>
      <c r="AK137" s="210"/>
      <c r="AL137" s="206"/>
      <c r="AM137" s="212"/>
    </row>
    <row r="138" spans="1:39" ht="15" customHeight="1" x14ac:dyDescent="0.25">
      <c r="A138" s="214">
        <v>27</v>
      </c>
      <c r="B138" s="199"/>
      <c r="C138" s="199"/>
      <c r="D138" s="199"/>
      <c r="E138" s="199"/>
      <c r="F138" s="218" t="str">
        <f t="shared" ref="F138" si="251">IF(AM138=40,"TIEMPO COMPLETO",IF(AM138&gt;=20,"MEDIO TIEMPO",IF(AM138&gt;=1,"TIEMPO PARCIAL","")))</f>
        <v/>
      </c>
      <c r="G138" s="199"/>
      <c r="H138" s="215"/>
      <c r="I138" s="199"/>
      <c r="J138" s="215"/>
      <c r="K138" s="103"/>
      <c r="L138" s="103"/>
      <c r="M138" s="103"/>
      <c r="N138" s="102"/>
      <c r="O138" s="102"/>
      <c r="P138" s="105">
        <f>N138*O138</f>
        <v>0</v>
      </c>
      <c r="Q138" s="213">
        <f>SUM(P138:P142)</f>
        <v>0</v>
      </c>
      <c r="R138" s="213">
        <f t="shared" ref="R138" si="252">COUNT(N138:N142)</f>
        <v>0</v>
      </c>
      <c r="S138" s="213">
        <f t="shared" ref="S138" si="253">SUM(O138:O142)</f>
        <v>0</v>
      </c>
      <c r="T138" s="213">
        <f t="shared" ref="T138" si="254">COUNT(N138:N142)</f>
        <v>0</v>
      </c>
      <c r="U138" s="199"/>
      <c r="V138" s="200"/>
      <c r="W138" s="199"/>
      <c r="X138" s="200"/>
      <c r="Y138" s="199"/>
      <c r="Z138" s="200"/>
      <c r="AA138" s="207"/>
      <c r="AB138" s="213">
        <f t="shared" ref="AB138" si="255">+AA138+Z138+V138+Q138+R138+S138+T138+X138</f>
        <v>0</v>
      </c>
      <c r="AC138" s="204" t="str">
        <f t="shared" ref="AC138" si="256">IF(L138="","",(AB138/$AM138))</f>
        <v/>
      </c>
      <c r="AD138" s="199"/>
      <c r="AE138" s="200"/>
      <c r="AF138" s="204" t="str">
        <f t="shared" ref="AF138" si="257">IF(AD138="","",(AE138/$AM138))</f>
        <v/>
      </c>
      <c r="AG138" s="199"/>
      <c r="AH138" s="200"/>
      <c r="AI138" s="204" t="str">
        <f t="shared" ref="AI138" si="258">IF(AG138="","",(AH138/$AM138))</f>
        <v/>
      </c>
      <c r="AJ138" s="199"/>
      <c r="AK138" s="208"/>
      <c r="AL138" s="204" t="str">
        <f t="shared" ref="AL138" si="259">IF(AJ138="","",(AK138/$AM138))</f>
        <v/>
      </c>
      <c r="AM138" s="211">
        <f t="shared" ref="AM138:AM198" si="260">AK138+AB138+AH138+AE138</f>
        <v>0</v>
      </c>
    </row>
    <row r="139" spans="1:39" ht="15" customHeight="1" x14ac:dyDescent="0.25">
      <c r="A139" s="214"/>
      <c r="B139" s="199"/>
      <c r="C139" s="199"/>
      <c r="D139" s="199"/>
      <c r="E139" s="199"/>
      <c r="F139" s="218"/>
      <c r="G139" s="199"/>
      <c r="H139" s="216"/>
      <c r="I139" s="199"/>
      <c r="J139" s="216"/>
      <c r="K139" s="103"/>
      <c r="L139" s="103"/>
      <c r="M139" s="103"/>
      <c r="N139" s="102"/>
      <c r="O139" s="102"/>
      <c r="P139" s="105">
        <f t="shared" ref="P139:P142" si="261">N139*O139</f>
        <v>0</v>
      </c>
      <c r="Q139" s="213"/>
      <c r="R139" s="213"/>
      <c r="S139" s="213"/>
      <c r="T139" s="213"/>
      <c r="U139" s="199"/>
      <c r="V139" s="200"/>
      <c r="W139" s="199"/>
      <c r="X139" s="200"/>
      <c r="Y139" s="199"/>
      <c r="Z139" s="200"/>
      <c r="AA139" s="207"/>
      <c r="AB139" s="213"/>
      <c r="AC139" s="205"/>
      <c r="AD139" s="199"/>
      <c r="AE139" s="200"/>
      <c r="AF139" s="205"/>
      <c r="AG139" s="199"/>
      <c r="AH139" s="200"/>
      <c r="AI139" s="205"/>
      <c r="AJ139" s="199"/>
      <c r="AK139" s="209"/>
      <c r="AL139" s="205"/>
      <c r="AM139" s="212"/>
    </row>
    <row r="140" spans="1:39" ht="15" customHeight="1" x14ac:dyDescent="0.25">
      <c r="A140" s="214"/>
      <c r="B140" s="199"/>
      <c r="C140" s="199"/>
      <c r="D140" s="199"/>
      <c r="E140" s="199"/>
      <c r="F140" s="218"/>
      <c r="G140" s="199"/>
      <c r="H140" s="216"/>
      <c r="I140" s="199"/>
      <c r="J140" s="216"/>
      <c r="K140" s="103"/>
      <c r="L140" s="103"/>
      <c r="M140" s="103"/>
      <c r="N140" s="102"/>
      <c r="O140" s="102"/>
      <c r="P140" s="105">
        <f t="shared" si="261"/>
        <v>0</v>
      </c>
      <c r="Q140" s="213"/>
      <c r="R140" s="213"/>
      <c r="S140" s="213"/>
      <c r="T140" s="213"/>
      <c r="U140" s="199"/>
      <c r="V140" s="200"/>
      <c r="W140" s="199"/>
      <c r="X140" s="200"/>
      <c r="Y140" s="199"/>
      <c r="Z140" s="200"/>
      <c r="AA140" s="207"/>
      <c r="AB140" s="213"/>
      <c r="AC140" s="205"/>
      <c r="AD140" s="199"/>
      <c r="AE140" s="200"/>
      <c r="AF140" s="205"/>
      <c r="AG140" s="199"/>
      <c r="AH140" s="200"/>
      <c r="AI140" s="205"/>
      <c r="AJ140" s="199"/>
      <c r="AK140" s="209"/>
      <c r="AL140" s="205"/>
      <c r="AM140" s="212"/>
    </row>
    <row r="141" spans="1:39" ht="15" customHeight="1" x14ac:dyDescent="0.25">
      <c r="A141" s="214"/>
      <c r="B141" s="199"/>
      <c r="C141" s="199"/>
      <c r="D141" s="199"/>
      <c r="E141" s="199"/>
      <c r="F141" s="218"/>
      <c r="G141" s="199"/>
      <c r="H141" s="216"/>
      <c r="I141" s="199"/>
      <c r="J141" s="216"/>
      <c r="K141" s="103"/>
      <c r="L141" s="103"/>
      <c r="M141" s="103"/>
      <c r="N141" s="102"/>
      <c r="O141" s="102"/>
      <c r="P141" s="105">
        <f t="shared" si="261"/>
        <v>0</v>
      </c>
      <c r="Q141" s="213"/>
      <c r="R141" s="213"/>
      <c r="S141" s="213"/>
      <c r="T141" s="213"/>
      <c r="U141" s="199"/>
      <c r="V141" s="200"/>
      <c r="W141" s="199"/>
      <c r="X141" s="200"/>
      <c r="Y141" s="199"/>
      <c r="Z141" s="200"/>
      <c r="AA141" s="207"/>
      <c r="AB141" s="213"/>
      <c r="AC141" s="205"/>
      <c r="AD141" s="199"/>
      <c r="AE141" s="200"/>
      <c r="AF141" s="205"/>
      <c r="AG141" s="199"/>
      <c r="AH141" s="200"/>
      <c r="AI141" s="205"/>
      <c r="AJ141" s="199"/>
      <c r="AK141" s="209"/>
      <c r="AL141" s="205"/>
      <c r="AM141" s="212"/>
    </row>
    <row r="142" spans="1:39" ht="15" customHeight="1" x14ac:dyDescent="0.25">
      <c r="A142" s="214"/>
      <c r="B142" s="199"/>
      <c r="C142" s="199"/>
      <c r="D142" s="199"/>
      <c r="E142" s="199"/>
      <c r="F142" s="218"/>
      <c r="G142" s="199"/>
      <c r="H142" s="217"/>
      <c r="I142" s="199"/>
      <c r="J142" s="217"/>
      <c r="K142" s="103"/>
      <c r="L142" s="103"/>
      <c r="M142" s="103"/>
      <c r="N142" s="102"/>
      <c r="O142" s="102"/>
      <c r="P142" s="105">
        <f t="shared" si="261"/>
        <v>0</v>
      </c>
      <c r="Q142" s="213"/>
      <c r="R142" s="213"/>
      <c r="S142" s="213"/>
      <c r="T142" s="213"/>
      <c r="U142" s="199"/>
      <c r="V142" s="200"/>
      <c r="W142" s="199"/>
      <c r="X142" s="200"/>
      <c r="Y142" s="199"/>
      <c r="Z142" s="200"/>
      <c r="AA142" s="207"/>
      <c r="AB142" s="213"/>
      <c r="AC142" s="206"/>
      <c r="AD142" s="199"/>
      <c r="AE142" s="200"/>
      <c r="AF142" s="206"/>
      <c r="AG142" s="199"/>
      <c r="AH142" s="200"/>
      <c r="AI142" s="206"/>
      <c r="AJ142" s="199"/>
      <c r="AK142" s="210"/>
      <c r="AL142" s="206"/>
      <c r="AM142" s="212"/>
    </row>
    <row r="143" spans="1:39" ht="15" customHeight="1" x14ac:dyDescent="0.25">
      <c r="A143" s="214">
        <v>28</v>
      </c>
      <c r="B143" s="199"/>
      <c r="C143" s="199"/>
      <c r="D143" s="199"/>
      <c r="E143" s="199"/>
      <c r="F143" s="218" t="str">
        <f t="shared" ref="F143" si="262">IF(AM143=40,"TIEMPO COMPLETO",IF(AM143&gt;=20,"MEDIO TIEMPO",IF(AM143&gt;=1,"TIEMPO PARCIAL","")))</f>
        <v/>
      </c>
      <c r="G143" s="199"/>
      <c r="H143" s="215"/>
      <c r="I143" s="199"/>
      <c r="J143" s="215"/>
      <c r="K143" s="103"/>
      <c r="L143" s="103"/>
      <c r="M143" s="103"/>
      <c r="N143" s="102"/>
      <c r="O143" s="102"/>
      <c r="P143" s="105">
        <f>N143*O143</f>
        <v>0</v>
      </c>
      <c r="Q143" s="213">
        <f>SUM(P143:P147)</f>
        <v>0</v>
      </c>
      <c r="R143" s="213">
        <f t="shared" ref="R143" si="263">COUNT(N143:N147)</f>
        <v>0</v>
      </c>
      <c r="S143" s="213">
        <f t="shared" ref="S143" si="264">SUM(O143:O147)</f>
        <v>0</v>
      </c>
      <c r="T143" s="213">
        <f t="shared" ref="T143" si="265">COUNT(N143:N147)</f>
        <v>0</v>
      </c>
      <c r="U143" s="199"/>
      <c r="V143" s="200"/>
      <c r="W143" s="199"/>
      <c r="X143" s="200"/>
      <c r="Y143" s="199"/>
      <c r="Z143" s="200"/>
      <c r="AA143" s="207"/>
      <c r="AB143" s="213">
        <f t="shared" ref="AB143" si="266">+AA143+Z143+V143+Q143+R143+S143+T143+X143</f>
        <v>0</v>
      </c>
      <c r="AC143" s="204" t="str">
        <f t="shared" ref="AC143" si="267">IF(L143="","",(AB143/$AM143))</f>
        <v/>
      </c>
      <c r="AD143" s="199"/>
      <c r="AE143" s="200"/>
      <c r="AF143" s="204" t="str">
        <f t="shared" ref="AF143" si="268">IF(AD143="","",(AE143/$AM143))</f>
        <v/>
      </c>
      <c r="AG143" s="199"/>
      <c r="AH143" s="200"/>
      <c r="AI143" s="204" t="str">
        <f t="shared" ref="AI143" si="269">IF(AG143="","",(AH143/$AM143))</f>
        <v/>
      </c>
      <c r="AJ143" s="199"/>
      <c r="AK143" s="208"/>
      <c r="AL143" s="204" t="str">
        <f t="shared" ref="AL143" si="270">IF(AJ143="","",(AK143/$AM143))</f>
        <v/>
      </c>
      <c r="AM143" s="211">
        <f t="shared" si="260"/>
        <v>0</v>
      </c>
    </row>
    <row r="144" spans="1:39" ht="15" customHeight="1" x14ac:dyDescent="0.25">
      <c r="A144" s="214"/>
      <c r="B144" s="199"/>
      <c r="C144" s="199"/>
      <c r="D144" s="199"/>
      <c r="E144" s="199"/>
      <c r="F144" s="218"/>
      <c r="G144" s="199"/>
      <c r="H144" s="216"/>
      <c r="I144" s="199"/>
      <c r="J144" s="216"/>
      <c r="K144" s="103"/>
      <c r="L144" s="103"/>
      <c r="M144" s="103"/>
      <c r="N144" s="102"/>
      <c r="O144" s="102"/>
      <c r="P144" s="105">
        <f t="shared" ref="P144:P147" si="271">N144*O144</f>
        <v>0</v>
      </c>
      <c r="Q144" s="213"/>
      <c r="R144" s="213"/>
      <c r="S144" s="213"/>
      <c r="T144" s="213"/>
      <c r="U144" s="199"/>
      <c r="V144" s="200"/>
      <c r="W144" s="199"/>
      <c r="X144" s="200"/>
      <c r="Y144" s="199"/>
      <c r="Z144" s="200"/>
      <c r="AA144" s="207"/>
      <c r="AB144" s="213"/>
      <c r="AC144" s="205"/>
      <c r="AD144" s="199"/>
      <c r="AE144" s="200"/>
      <c r="AF144" s="205"/>
      <c r="AG144" s="199"/>
      <c r="AH144" s="200"/>
      <c r="AI144" s="205"/>
      <c r="AJ144" s="199"/>
      <c r="AK144" s="209"/>
      <c r="AL144" s="205"/>
      <c r="AM144" s="212"/>
    </row>
    <row r="145" spans="1:39" ht="15" customHeight="1" x14ac:dyDescent="0.25">
      <c r="A145" s="214"/>
      <c r="B145" s="199"/>
      <c r="C145" s="199"/>
      <c r="D145" s="199"/>
      <c r="E145" s="199"/>
      <c r="F145" s="218"/>
      <c r="G145" s="199"/>
      <c r="H145" s="216"/>
      <c r="I145" s="199"/>
      <c r="J145" s="216"/>
      <c r="K145" s="103"/>
      <c r="L145" s="103"/>
      <c r="M145" s="103"/>
      <c r="N145" s="102"/>
      <c r="O145" s="102"/>
      <c r="P145" s="105">
        <f t="shared" si="271"/>
        <v>0</v>
      </c>
      <c r="Q145" s="213"/>
      <c r="R145" s="213"/>
      <c r="S145" s="213"/>
      <c r="T145" s="213"/>
      <c r="U145" s="199"/>
      <c r="V145" s="200"/>
      <c r="W145" s="199"/>
      <c r="X145" s="200"/>
      <c r="Y145" s="199"/>
      <c r="Z145" s="200"/>
      <c r="AA145" s="207"/>
      <c r="AB145" s="213"/>
      <c r="AC145" s="205"/>
      <c r="AD145" s="199"/>
      <c r="AE145" s="200"/>
      <c r="AF145" s="205"/>
      <c r="AG145" s="199"/>
      <c r="AH145" s="200"/>
      <c r="AI145" s="205"/>
      <c r="AJ145" s="199"/>
      <c r="AK145" s="209"/>
      <c r="AL145" s="205"/>
      <c r="AM145" s="212"/>
    </row>
    <row r="146" spans="1:39" ht="15" customHeight="1" x14ac:dyDescent="0.25">
      <c r="A146" s="214"/>
      <c r="B146" s="199"/>
      <c r="C146" s="199"/>
      <c r="D146" s="199"/>
      <c r="E146" s="199"/>
      <c r="F146" s="218"/>
      <c r="G146" s="199"/>
      <c r="H146" s="216"/>
      <c r="I146" s="199"/>
      <c r="J146" s="216"/>
      <c r="K146" s="103"/>
      <c r="L146" s="103"/>
      <c r="M146" s="103"/>
      <c r="N146" s="102"/>
      <c r="O146" s="102"/>
      <c r="P146" s="105">
        <f t="shared" si="271"/>
        <v>0</v>
      </c>
      <c r="Q146" s="213"/>
      <c r="R146" s="213"/>
      <c r="S146" s="213"/>
      <c r="T146" s="213"/>
      <c r="U146" s="199"/>
      <c r="V146" s="200"/>
      <c r="W146" s="199"/>
      <c r="X146" s="200"/>
      <c r="Y146" s="199"/>
      <c r="Z146" s="200"/>
      <c r="AA146" s="207"/>
      <c r="AB146" s="213"/>
      <c r="AC146" s="205"/>
      <c r="AD146" s="199"/>
      <c r="AE146" s="200"/>
      <c r="AF146" s="205"/>
      <c r="AG146" s="199"/>
      <c r="AH146" s="200"/>
      <c r="AI146" s="205"/>
      <c r="AJ146" s="199"/>
      <c r="AK146" s="209"/>
      <c r="AL146" s="205"/>
      <c r="AM146" s="212"/>
    </row>
    <row r="147" spans="1:39" ht="15" customHeight="1" x14ac:dyDescent="0.25">
      <c r="A147" s="214"/>
      <c r="B147" s="199"/>
      <c r="C147" s="199"/>
      <c r="D147" s="199"/>
      <c r="E147" s="199"/>
      <c r="F147" s="218"/>
      <c r="G147" s="199"/>
      <c r="H147" s="217"/>
      <c r="I147" s="199"/>
      <c r="J147" s="217"/>
      <c r="K147" s="103"/>
      <c r="L147" s="103"/>
      <c r="M147" s="103"/>
      <c r="N147" s="102"/>
      <c r="O147" s="102"/>
      <c r="P147" s="105">
        <f t="shared" si="271"/>
        <v>0</v>
      </c>
      <c r="Q147" s="213"/>
      <c r="R147" s="213"/>
      <c r="S147" s="213"/>
      <c r="T147" s="213"/>
      <c r="U147" s="199"/>
      <c r="V147" s="200"/>
      <c r="W147" s="199"/>
      <c r="X147" s="200"/>
      <c r="Y147" s="199"/>
      <c r="Z147" s="200"/>
      <c r="AA147" s="207"/>
      <c r="AB147" s="213"/>
      <c r="AC147" s="206"/>
      <c r="AD147" s="199"/>
      <c r="AE147" s="200"/>
      <c r="AF147" s="206"/>
      <c r="AG147" s="199"/>
      <c r="AH147" s="200"/>
      <c r="AI147" s="206"/>
      <c r="AJ147" s="199"/>
      <c r="AK147" s="210"/>
      <c r="AL147" s="206"/>
      <c r="AM147" s="212"/>
    </row>
    <row r="148" spans="1:39" ht="15" customHeight="1" x14ac:dyDescent="0.25">
      <c r="A148" s="214">
        <v>29</v>
      </c>
      <c r="B148" s="199"/>
      <c r="C148" s="199"/>
      <c r="D148" s="199"/>
      <c r="E148" s="199"/>
      <c r="F148" s="218" t="str">
        <f t="shared" ref="F148" si="272">IF(AM148=40,"TIEMPO COMPLETO",IF(AM148&gt;=20,"MEDIO TIEMPO",IF(AM148&gt;=1,"TIEMPO PARCIAL","")))</f>
        <v/>
      </c>
      <c r="G148" s="199"/>
      <c r="H148" s="215"/>
      <c r="I148" s="199"/>
      <c r="J148" s="215"/>
      <c r="K148" s="103"/>
      <c r="L148" s="103"/>
      <c r="M148" s="103"/>
      <c r="N148" s="102"/>
      <c r="O148" s="102"/>
      <c r="P148" s="105">
        <f>N148*O148</f>
        <v>0</v>
      </c>
      <c r="Q148" s="213">
        <f>SUM(P148:P152)</f>
        <v>0</v>
      </c>
      <c r="R148" s="213">
        <f t="shared" ref="R148" si="273">COUNT(N148:N152)</f>
        <v>0</v>
      </c>
      <c r="S148" s="213">
        <f t="shared" ref="S148" si="274">SUM(O148:O152)</f>
        <v>0</v>
      </c>
      <c r="T148" s="213">
        <f t="shared" ref="T148" si="275">COUNT(N148:N152)</f>
        <v>0</v>
      </c>
      <c r="U148" s="199"/>
      <c r="V148" s="200"/>
      <c r="W148" s="199"/>
      <c r="X148" s="200"/>
      <c r="Y148" s="199"/>
      <c r="Z148" s="200"/>
      <c r="AA148" s="207"/>
      <c r="AB148" s="213">
        <f t="shared" ref="AB148" si="276">+AA148+Z148+V148+Q148+R148+S148+T148+X148</f>
        <v>0</v>
      </c>
      <c r="AC148" s="204" t="str">
        <f t="shared" ref="AC148" si="277">IF(L148="","",(AB148/$AM148))</f>
        <v/>
      </c>
      <c r="AD148" s="199"/>
      <c r="AE148" s="200"/>
      <c r="AF148" s="204" t="str">
        <f t="shared" ref="AF148" si="278">IF(AD148="","",(AE148/$AM148))</f>
        <v/>
      </c>
      <c r="AG148" s="199"/>
      <c r="AH148" s="200"/>
      <c r="AI148" s="204" t="str">
        <f t="shared" ref="AI148" si="279">IF(AG148="","",(AH148/$AM148))</f>
        <v/>
      </c>
      <c r="AJ148" s="199"/>
      <c r="AK148" s="208"/>
      <c r="AL148" s="204" t="str">
        <f t="shared" ref="AL148" si="280">IF(AJ148="","",(AK148/$AM148))</f>
        <v/>
      </c>
      <c r="AM148" s="211">
        <f t="shared" si="260"/>
        <v>0</v>
      </c>
    </row>
    <row r="149" spans="1:39" ht="15" customHeight="1" x14ac:dyDescent="0.25">
      <c r="A149" s="214"/>
      <c r="B149" s="199"/>
      <c r="C149" s="199"/>
      <c r="D149" s="199"/>
      <c r="E149" s="199"/>
      <c r="F149" s="218"/>
      <c r="G149" s="199"/>
      <c r="H149" s="216"/>
      <c r="I149" s="199"/>
      <c r="J149" s="216"/>
      <c r="K149" s="103"/>
      <c r="L149" s="103"/>
      <c r="M149" s="103"/>
      <c r="N149" s="102"/>
      <c r="O149" s="102"/>
      <c r="P149" s="105">
        <f t="shared" ref="P149:P152" si="281">N149*O149</f>
        <v>0</v>
      </c>
      <c r="Q149" s="213"/>
      <c r="R149" s="213"/>
      <c r="S149" s="213"/>
      <c r="T149" s="213"/>
      <c r="U149" s="199"/>
      <c r="V149" s="200"/>
      <c r="W149" s="199"/>
      <c r="X149" s="200"/>
      <c r="Y149" s="199"/>
      <c r="Z149" s="200"/>
      <c r="AA149" s="207"/>
      <c r="AB149" s="213"/>
      <c r="AC149" s="205"/>
      <c r="AD149" s="199"/>
      <c r="AE149" s="200"/>
      <c r="AF149" s="205"/>
      <c r="AG149" s="199"/>
      <c r="AH149" s="200"/>
      <c r="AI149" s="205"/>
      <c r="AJ149" s="199"/>
      <c r="AK149" s="209"/>
      <c r="AL149" s="205"/>
      <c r="AM149" s="212"/>
    </row>
    <row r="150" spans="1:39" ht="15" customHeight="1" x14ac:dyDescent="0.25">
      <c r="A150" s="214"/>
      <c r="B150" s="199"/>
      <c r="C150" s="199"/>
      <c r="D150" s="199"/>
      <c r="E150" s="199"/>
      <c r="F150" s="218"/>
      <c r="G150" s="199"/>
      <c r="H150" s="216"/>
      <c r="I150" s="199"/>
      <c r="J150" s="216"/>
      <c r="K150" s="103"/>
      <c r="L150" s="103"/>
      <c r="M150" s="103"/>
      <c r="N150" s="102"/>
      <c r="O150" s="102"/>
      <c r="P150" s="105">
        <f t="shared" si="281"/>
        <v>0</v>
      </c>
      <c r="Q150" s="213"/>
      <c r="R150" s="213"/>
      <c r="S150" s="213"/>
      <c r="T150" s="213"/>
      <c r="U150" s="199"/>
      <c r="V150" s="200"/>
      <c r="W150" s="199"/>
      <c r="X150" s="200"/>
      <c r="Y150" s="199"/>
      <c r="Z150" s="200"/>
      <c r="AA150" s="207"/>
      <c r="AB150" s="213"/>
      <c r="AC150" s="205"/>
      <c r="AD150" s="199"/>
      <c r="AE150" s="200"/>
      <c r="AF150" s="205"/>
      <c r="AG150" s="199"/>
      <c r="AH150" s="200"/>
      <c r="AI150" s="205"/>
      <c r="AJ150" s="199"/>
      <c r="AK150" s="209"/>
      <c r="AL150" s="205"/>
      <c r="AM150" s="212"/>
    </row>
    <row r="151" spans="1:39" ht="15" customHeight="1" x14ac:dyDescent="0.25">
      <c r="A151" s="214"/>
      <c r="B151" s="199"/>
      <c r="C151" s="199"/>
      <c r="D151" s="199"/>
      <c r="E151" s="199"/>
      <c r="F151" s="218"/>
      <c r="G151" s="199"/>
      <c r="H151" s="216"/>
      <c r="I151" s="199"/>
      <c r="J151" s="216"/>
      <c r="K151" s="103"/>
      <c r="L151" s="103"/>
      <c r="M151" s="103"/>
      <c r="N151" s="102"/>
      <c r="O151" s="102"/>
      <c r="P151" s="105">
        <f t="shared" si="281"/>
        <v>0</v>
      </c>
      <c r="Q151" s="213"/>
      <c r="R151" s="213"/>
      <c r="S151" s="213"/>
      <c r="T151" s="213"/>
      <c r="U151" s="199"/>
      <c r="V151" s="200"/>
      <c r="W151" s="199"/>
      <c r="X151" s="200"/>
      <c r="Y151" s="199"/>
      <c r="Z151" s="200"/>
      <c r="AA151" s="207"/>
      <c r="AB151" s="213"/>
      <c r="AC151" s="205"/>
      <c r="AD151" s="199"/>
      <c r="AE151" s="200"/>
      <c r="AF151" s="205"/>
      <c r="AG151" s="199"/>
      <c r="AH151" s="200"/>
      <c r="AI151" s="205"/>
      <c r="AJ151" s="199"/>
      <c r="AK151" s="209"/>
      <c r="AL151" s="205"/>
      <c r="AM151" s="212"/>
    </row>
    <row r="152" spans="1:39" ht="15" customHeight="1" x14ac:dyDescent="0.25">
      <c r="A152" s="214"/>
      <c r="B152" s="199"/>
      <c r="C152" s="199"/>
      <c r="D152" s="199"/>
      <c r="E152" s="199"/>
      <c r="F152" s="218"/>
      <c r="G152" s="199"/>
      <c r="H152" s="217"/>
      <c r="I152" s="199"/>
      <c r="J152" s="217"/>
      <c r="K152" s="103"/>
      <c r="L152" s="103"/>
      <c r="M152" s="103"/>
      <c r="N152" s="102"/>
      <c r="O152" s="102"/>
      <c r="P152" s="105">
        <f t="shared" si="281"/>
        <v>0</v>
      </c>
      <c r="Q152" s="213"/>
      <c r="R152" s="213"/>
      <c r="S152" s="213"/>
      <c r="T152" s="213"/>
      <c r="U152" s="199"/>
      <c r="V152" s="200"/>
      <c r="W152" s="199"/>
      <c r="X152" s="200"/>
      <c r="Y152" s="199"/>
      <c r="Z152" s="200"/>
      <c r="AA152" s="207"/>
      <c r="AB152" s="213"/>
      <c r="AC152" s="206"/>
      <c r="AD152" s="199"/>
      <c r="AE152" s="200"/>
      <c r="AF152" s="206"/>
      <c r="AG152" s="199"/>
      <c r="AH152" s="200"/>
      <c r="AI152" s="206"/>
      <c r="AJ152" s="199"/>
      <c r="AK152" s="210"/>
      <c r="AL152" s="206"/>
      <c r="AM152" s="212"/>
    </row>
    <row r="153" spans="1:39" ht="15" customHeight="1" x14ac:dyDescent="0.25">
      <c r="A153" s="214">
        <v>30</v>
      </c>
      <c r="B153" s="199"/>
      <c r="C153" s="199"/>
      <c r="D153" s="199"/>
      <c r="E153" s="199"/>
      <c r="F153" s="218" t="str">
        <f t="shared" ref="F153" si="282">IF(AM153=40,"TIEMPO COMPLETO",IF(AM153&gt;=20,"MEDIO TIEMPO",IF(AM153&gt;=1,"TIEMPO PARCIAL","")))</f>
        <v/>
      </c>
      <c r="G153" s="199"/>
      <c r="H153" s="215"/>
      <c r="I153" s="199"/>
      <c r="J153" s="215"/>
      <c r="K153" s="103"/>
      <c r="L153" s="103"/>
      <c r="M153" s="103"/>
      <c r="N153" s="102"/>
      <c r="O153" s="102"/>
      <c r="P153" s="105">
        <f>N153*O153</f>
        <v>0</v>
      </c>
      <c r="Q153" s="213">
        <f>SUM(P153:P157)</f>
        <v>0</v>
      </c>
      <c r="R153" s="213">
        <f t="shared" ref="R153" si="283">COUNT(N153:N157)</f>
        <v>0</v>
      </c>
      <c r="S153" s="213">
        <f t="shared" ref="S153" si="284">SUM(O153:O157)</f>
        <v>0</v>
      </c>
      <c r="T153" s="213">
        <f t="shared" ref="T153" si="285">COUNT(N153:N157)</f>
        <v>0</v>
      </c>
      <c r="U153" s="199"/>
      <c r="V153" s="200"/>
      <c r="W153" s="199"/>
      <c r="X153" s="200"/>
      <c r="Y153" s="199"/>
      <c r="Z153" s="200"/>
      <c r="AA153" s="207"/>
      <c r="AB153" s="213">
        <f t="shared" ref="AB153" si="286">+AA153+Z153+V153+Q153+R153+S153+T153+X153</f>
        <v>0</v>
      </c>
      <c r="AC153" s="204" t="str">
        <f t="shared" ref="AC153" si="287">IF(L153="","",(AB153/$AM153))</f>
        <v/>
      </c>
      <c r="AD153" s="199"/>
      <c r="AE153" s="200"/>
      <c r="AF153" s="204" t="str">
        <f t="shared" ref="AF153" si="288">IF(AD153="","",(AE153/$AM153))</f>
        <v/>
      </c>
      <c r="AG153" s="199"/>
      <c r="AH153" s="200"/>
      <c r="AI153" s="204" t="str">
        <f t="shared" ref="AI153" si="289">IF(AG153="","",(AH153/$AM153))</f>
        <v/>
      </c>
      <c r="AJ153" s="199"/>
      <c r="AK153" s="208"/>
      <c r="AL153" s="204" t="str">
        <f t="shared" ref="AL153" si="290">IF(AJ153="","",(AK153/$AM153))</f>
        <v/>
      </c>
      <c r="AM153" s="211">
        <f t="shared" si="260"/>
        <v>0</v>
      </c>
    </row>
    <row r="154" spans="1:39" ht="15" customHeight="1" x14ac:dyDescent="0.25">
      <c r="A154" s="214"/>
      <c r="B154" s="199"/>
      <c r="C154" s="199"/>
      <c r="D154" s="199"/>
      <c r="E154" s="199"/>
      <c r="F154" s="218"/>
      <c r="G154" s="199"/>
      <c r="H154" s="216"/>
      <c r="I154" s="199"/>
      <c r="J154" s="216"/>
      <c r="K154" s="103"/>
      <c r="L154" s="103"/>
      <c r="M154" s="103"/>
      <c r="N154" s="102"/>
      <c r="O154" s="102"/>
      <c r="P154" s="105">
        <f t="shared" ref="P154:P157" si="291">N154*O154</f>
        <v>0</v>
      </c>
      <c r="Q154" s="213"/>
      <c r="R154" s="213"/>
      <c r="S154" s="213"/>
      <c r="T154" s="213"/>
      <c r="U154" s="199"/>
      <c r="V154" s="200"/>
      <c r="W154" s="199"/>
      <c r="X154" s="200"/>
      <c r="Y154" s="199"/>
      <c r="Z154" s="200"/>
      <c r="AA154" s="207"/>
      <c r="AB154" s="213"/>
      <c r="AC154" s="205"/>
      <c r="AD154" s="199"/>
      <c r="AE154" s="200"/>
      <c r="AF154" s="205"/>
      <c r="AG154" s="199"/>
      <c r="AH154" s="200"/>
      <c r="AI154" s="205"/>
      <c r="AJ154" s="199"/>
      <c r="AK154" s="209"/>
      <c r="AL154" s="205"/>
      <c r="AM154" s="212"/>
    </row>
    <row r="155" spans="1:39" ht="15" customHeight="1" x14ac:dyDescent="0.25">
      <c r="A155" s="214"/>
      <c r="B155" s="199"/>
      <c r="C155" s="199"/>
      <c r="D155" s="199"/>
      <c r="E155" s="199"/>
      <c r="F155" s="218"/>
      <c r="G155" s="199"/>
      <c r="H155" s="216"/>
      <c r="I155" s="199"/>
      <c r="J155" s="216"/>
      <c r="K155" s="103"/>
      <c r="L155" s="103"/>
      <c r="M155" s="103"/>
      <c r="N155" s="102"/>
      <c r="O155" s="102"/>
      <c r="P155" s="105">
        <f t="shared" si="291"/>
        <v>0</v>
      </c>
      <c r="Q155" s="213"/>
      <c r="R155" s="213"/>
      <c r="S155" s="213"/>
      <c r="T155" s="213"/>
      <c r="U155" s="199"/>
      <c r="V155" s="200"/>
      <c r="W155" s="199"/>
      <c r="X155" s="200"/>
      <c r="Y155" s="199"/>
      <c r="Z155" s="200"/>
      <c r="AA155" s="207"/>
      <c r="AB155" s="213"/>
      <c r="AC155" s="205"/>
      <c r="AD155" s="199"/>
      <c r="AE155" s="200"/>
      <c r="AF155" s="205"/>
      <c r="AG155" s="199"/>
      <c r="AH155" s="200"/>
      <c r="AI155" s="205"/>
      <c r="AJ155" s="199"/>
      <c r="AK155" s="209"/>
      <c r="AL155" s="205"/>
      <c r="AM155" s="212"/>
    </row>
    <row r="156" spans="1:39" ht="15" customHeight="1" x14ac:dyDescent="0.25">
      <c r="A156" s="214"/>
      <c r="B156" s="199"/>
      <c r="C156" s="199"/>
      <c r="D156" s="199"/>
      <c r="E156" s="199"/>
      <c r="F156" s="218"/>
      <c r="G156" s="199"/>
      <c r="H156" s="216"/>
      <c r="I156" s="199"/>
      <c r="J156" s="216"/>
      <c r="K156" s="103"/>
      <c r="L156" s="103"/>
      <c r="M156" s="103"/>
      <c r="N156" s="102"/>
      <c r="O156" s="102"/>
      <c r="P156" s="105">
        <f t="shared" si="291"/>
        <v>0</v>
      </c>
      <c r="Q156" s="213"/>
      <c r="R156" s="213"/>
      <c r="S156" s="213"/>
      <c r="T156" s="213"/>
      <c r="U156" s="199"/>
      <c r="V156" s="200"/>
      <c r="W156" s="199"/>
      <c r="X156" s="200"/>
      <c r="Y156" s="199"/>
      <c r="Z156" s="200"/>
      <c r="AA156" s="207"/>
      <c r="AB156" s="213"/>
      <c r="AC156" s="205"/>
      <c r="AD156" s="199"/>
      <c r="AE156" s="200"/>
      <c r="AF156" s="205"/>
      <c r="AG156" s="199"/>
      <c r="AH156" s="200"/>
      <c r="AI156" s="205"/>
      <c r="AJ156" s="199"/>
      <c r="AK156" s="209"/>
      <c r="AL156" s="205"/>
      <c r="AM156" s="212"/>
    </row>
    <row r="157" spans="1:39" ht="15" customHeight="1" x14ac:dyDescent="0.25">
      <c r="A157" s="214"/>
      <c r="B157" s="199"/>
      <c r="C157" s="199"/>
      <c r="D157" s="199"/>
      <c r="E157" s="199"/>
      <c r="F157" s="218"/>
      <c r="G157" s="199"/>
      <c r="H157" s="217"/>
      <c r="I157" s="199"/>
      <c r="J157" s="217"/>
      <c r="K157" s="103"/>
      <c r="L157" s="103"/>
      <c r="M157" s="103"/>
      <c r="N157" s="102"/>
      <c r="O157" s="102"/>
      <c r="P157" s="105">
        <f t="shared" si="291"/>
        <v>0</v>
      </c>
      <c r="Q157" s="213"/>
      <c r="R157" s="213"/>
      <c r="S157" s="213"/>
      <c r="T157" s="213"/>
      <c r="U157" s="199"/>
      <c r="V157" s="200"/>
      <c r="W157" s="199"/>
      <c r="X157" s="200"/>
      <c r="Y157" s="199"/>
      <c r="Z157" s="200"/>
      <c r="AA157" s="207"/>
      <c r="AB157" s="213"/>
      <c r="AC157" s="206"/>
      <c r="AD157" s="199"/>
      <c r="AE157" s="200"/>
      <c r="AF157" s="206"/>
      <c r="AG157" s="199"/>
      <c r="AH157" s="200"/>
      <c r="AI157" s="206"/>
      <c r="AJ157" s="199"/>
      <c r="AK157" s="210"/>
      <c r="AL157" s="206"/>
      <c r="AM157" s="212"/>
    </row>
    <row r="158" spans="1:39" ht="15" customHeight="1" x14ac:dyDescent="0.25">
      <c r="A158" s="214">
        <v>31</v>
      </c>
      <c r="B158" s="199"/>
      <c r="C158" s="199"/>
      <c r="D158" s="199"/>
      <c r="E158" s="199"/>
      <c r="F158" s="218" t="str">
        <f t="shared" ref="F158" si="292">IF(AM158=40,"TIEMPO COMPLETO",IF(AM158&gt;=20,"MEDIO TIEMPO",IF(AM158&gt;=1,"TIEMPO PARCIAL","")))</f>
        <v/>
      </c>
      <c r="G158" s="199"/>
      <c r="H158" s="215"/>
      <c r="I158" s="199"/>
      <c r="J158" s="215"/>
      <c r="K158" s="103"/>
      <c r="L158" s="103"/>
      <c r="M158" s="103"/>
      <c r="N158" s="102"/>
      <c r="O158" s="102"/>
      <c r="P158" s="105">
        <f>N158*O158</f>
        <v>0</v>
      </c>
      <c r="Q158" s="213">
        <f>SUM(P158:P162)</f>
        <v>0</v>
      </c>
      <c r="R158" s="213">
        <f t="shared" ref="R158" si="293">COUNT(N158:N162)</f>
        <v>0</v>
      </c>
      <c r="S158" s="213">
        <f t="shared" ref="S158" si="294">SUM(O158:O162)</f>
        <v>0</v>
      </c>
      <c r="T158" s="213">
        <f t="shared" ref="T158" si="295">COUNT(N158:N162)</f>
        <v>0</v>
      </c>
      <c r="U158" s="199"/>
      <c r="V158" s="200"/>
      <c r="W158" s="199"/>
      <c r="X158" s="200"/>
      <c r="Y158" s="199"/>
      <c r="Z158" s="200"/>
      <c r="AA158" s="207"/>
      <c r="AB158" s="213">
        <f t="shared" ref="AB158" si="296">+AA158+Z158+V158+Q158+R158+S158+T158+X158</f>
        <v>0</v>
      </c>
      <c r="AC158" s="204" t="str">
        <f t="shared" ref="AC158" si="297">IF(L158="","",(AB158/$AM158))</f>
        <v/>
      </c>
      <c r="AD158" s="199"/>
      <c r="AE158" s="200"/>
      <c r="AF158" s="204" t="str">
        <f t="shared" ref="AF158" si="298">IF(AD158="","",(AE158/$AM158))</f>
        <v/>
      </c>
      <c r="AG158" s="199"/>
      <c r="AH158" s="200"/>
      <c r="AI158" s="204" t="str">
        <f t="shared" ref="AI158" si="299">IF(AG158="","",(AH158/$AM158))</f>
        <v/>
      </c>
      <c r="AJ158" s="199"/>
      <c r="AK158" s="208"/>
      <c r="AL158" s="204" t="str">
        <f t="shared" ref="AL158" si="300">IF(AJ158="","",(AK158/$AM158))</f>
        <v/>
      </c>
      <c r="AM158" s="211">
        <f t="shared" si="260"/>
        <v>0</v>
      </c>
    </row>
    <row r="159" spans="1:39" ht="15" customHeight="1" x14ac:dyDescent="0.25">
      <c r="A159" s="214"/>
      <c r="B159" s="199"/>
      <c r="C159" s="199"/>
      <c r="D159" s="199"/>
      <c r="E159" s="199"/>
      <c r="F159" s="218"/>
      <c r="G159" s="199"/>
      <c r="H159" s="216"/>
      <c r="I159" s="199"/>
      <c r="J159" s="216"/>
      <c r="K159" s="103"/>
      <c r="L159" s="103"/>
      <c r="M159" s="103"/>
      <c r="N159" s="102"/>
      <c r="O159" s="102"/>
      <c r="P159" s="105">
        <f t="shared" ref="P159:P162" si="301">N159*O159</f>
        <v>0</v>
      </c>
      <c r="Q159" s="213"/>
      <c r="R159" s="213"/>
      <c r="S159" s="213"/>
      <c r="T159" s="213"/>
      <c r="U159" s="199"/>
      <c r="V159" s="200"/>
      <c r="W159" s="199"/>
      <c r="X159" s="200"/>
      <c r="Y159" s="199"/>
      <c r="Z159" s="200"/>
      <c r="AA159" s="207"/>
      <c r="AB159" s="213"/>
      <c r="AC159" s="205"/>
      <c r="AD159" s="199"/>
      <c r="AE159" s="200"/>
      <c r="AF159" s="205"/>
      <c r="AG159" s="199"/>
      <c r="AH159" s="200"/>
      <c r="AI159" s="205"/>
      <c r="AJ159" s="199"/>
      <c r="AK159" s="209"/>
      <c r="AL159" s="205"/>
      <c r="AM159" s="212"/>
    </row>
    <row r="160" spans="1:39" ht="15" customHeight="1" x14ac:dyDescent="0.25">
      <c r="A160" s="214"/>
      <c r="B160" s="199"/>
      <c r="C160" s="199"/>
      <c r="D160" s="199"/>
      <c r="E160" s="199"/>
      <c r="F160" s="218"/>
      <c r="G160" s="199"/>
      <c r="H160" s="216"/>
      <c r="I160" s="199"/>
      <c r="J160" s="216"/>
      <c r="K160" s="103"/>
      <c r="L160" s="103"/>
      <c r="M160" s="103"/>
      <c r="N160" s="102"/>
      <c r="O160" s="102"/>
      <c r="P160" s="105">
        <f t="shared" si="301"/>
        <v>0</v>
      </c>
      <c r="Q160" s="213"/>
      <c r="R160" s="213"/>
      <c r="S160" s="213"/>
      <c r="T160" s="213"/>
      <c r="U160" s="199"/>
      <c r="V160" s="200"/>
      <c r="W160" s="199"/>
      <c r="X160" s="200"/>
      <c r="Y160" s="199"/>
      <c r="Z160" s="200"/>
      <c r="AA160" s="207"/>
      <c r="AB160" s="213"/>
      <c r="AC160" s="205"/>
      <c r="AD160" s="199"/>
      <c r="AE160" s="200"/>
      <c r="AF160" s="205"/>
      <c r="AG160" s="199"/>
      <c r="AH160" s="200"/>
      <c r="AI160" s="205"/>
      <c r="AJ160" s="199"/>
      <c r="AK160" s="209"/>
      <c r="AL160" s="205"/>
      <c r="AM160" s="212"/>
    </row>
    <row r="161" spans="1:39" ht="15" customHeight="1" x14ac:dyDescent="0.25">
      <c r="A161" s="214"/>
      <c r="B161" s="199"/>
      <c r="C161" s="199"/>
      <c r="D161" s="199"/>
      <c r="E161" s="199"/>
      <c r="F161" s="218"/>
      <c r="G161" s="199"/>
      <c r="H161" s="216"/>
      <c r="I161" s="199"/>
      <c r="J161" s="216"/>
      <c r="K161" s="103"/>
      <c r="L161" s="103"/>
      <c r="M161" s="103"/>
      <c r="N161" s="102"/>
      <c r="O161" s="102"/>
      <c r="P161" s="105">
        <f t="shared" si="301"/>
        <v>0</v>
      </c>
      <c r="Q161" s="213"/>
      <c r="R161" s="213"/>
      <c r="S161" s="213"/>
      <c r="T161" s="213"/>
      <c r="U161" s="199"/>
      <c r="V161" s="200"/>
      <c r="W161" s="199"/>
      <c r="X161" s="200"/>
      <c r="Y161" s="199"/>
      <c r="Z161" s="200"/>
      <c r="AA161" s="207"/>
      <c r="AB161" s="213"/>
      <c r="AC161" s="205"/>
      <c r="AD161" s="199"/>
      <c r="AE161" s="200"/>
      <c r="AF161" s="205"/>
      <c r="AG161" s="199"/>
      <c r="AH161" s="200"/>
      <c r="AI161" s="205"/>
      <c r="AJ161" s="199"/>
      <c r="AK161" s="209"/>
      <c r="AL161" s="205"/>
      <c r="AM161" s="212"/>
    </row>
    <row r="162" spans="1:39" ht="15" customHeight="1" x14ac:dyDescent="0.25">
      <c r="A162" s="214"/>
      <c r="B162" s="199"/>
      <c r="C162" s="199"/>
      <c r="D162" s="199"/>
      <c r="E162" s="199"/>
      <c r="F162" s="218"/>
      <c r="G162" s="199"/>
      <c r="H162" s="217"/>
      <c r="I162" s="199"/>
      <c r="J162" s="217"/>
      <c r="K162" s="103"/>
      <c r="L162" s="103"/>
      <c r="M162" s="103"/>
      <c r="N162" s="102"/>
      <c r="O162" s="102"/>
      <c r="P162" s="105">
        <f t="shared" si="301"/>
        <v>0</v>
      </c>
      <c r="Q162" s="213"/>
      <c r="R162" s="213"/>
      <c r="S162" s="213"/>
      <c r="T162" s="213"/>
      <c r="U162" s="199"/>
      <c r="V162" s="200"/>
      <c r="W162" s="199"/>
      <c r="X162" s="200"/>
      <c r="Y162" s="199"/>
      <c r="Z162" s="200"/>
      <c r="AA162" s="207"/>
      <c r="AB162" s="213"/>
      <c r="AC162" s="206"/>
      <c r="AD162" s="199"/>
      <c r="AE162" s="200"/>
      <c r="AF162" s="206"/>
      <c r="AG162" s="199"/>
      <c r="AH162" s="200"/>
      <c r="AI162" s="206"/>
      <c r="AJ162" s="199"/>
      <c r="AK162" s="210"/>
      <c r="AL162" s="206"/>
      <c r="AM162" s="212"/>
    </row>
    <row r="163" spans="1:39" ht="15" customHeight="1" x14ac:dyDescent="0.25">
      <c r="A163" s="214">
        <v>32</v>
      </c>
      <c r="B163" s="199"/>
      <c r="C163" s="199"/>
      <c r="D163" s="199"/>
      <c r="E163" s="199"/>
      <c r="F163" s="218" t="str">
        <f t="shared" ref="F163" si="302">IF(AM163=40,"TIEMPO COMPLETO",IF(AM163&gt;=20,"MEDIO TIEMPO",IF(AM163&gt;=1,"TIEMPO PARCIAL","")))</f>
        <v/>
      </c>
      <c r="G163" s="199"/>
      <c r="H163" s="215"/>
      <c r="I163" s="199"/>
      <c r="J163" s="215"/>
      <c r="K163" s="103"/>
      <c r="L163" s="103"/>
      <c r="M163" s="103"/>
      <c r="N163" s="102"/>
      <c r="O163" s="102"/>
      <c r="P163" s="105">
        <f>N163*O163</f>
        <v>0</v>
      </c>
      <c r="Q163" s="213">
        <f>SUM(P163:P167)</f>
        <v>0</v>
      </c>
      <c r="R163" s="213">
        <f t="shared" ref="R163" si="303">COUNT(N163:N167)</f>
        <v>0</v>
      </c>
      <c r="S163" s="213">
        <f t="shared" ref="S163" si="304">SUM(O163:O167)</f>
        <v>0</v>
      </c>
      <c r="T163" s="213">
        <f t="shared" ref="T163" si="305">COUNT(N163:N167)</f>
        <v>0</v>
      </c>
      <c r="U163" s="199"/>
      <c r="V163" s="200"/>
      <c r="W163" s="199"/>
      <c r="X163" s="200"/>
      <c r="Y163" s="199"/>
      <c r="Z163" s="200"/>
      <c r="AA163" s="207"/>
      <c r="AB163" s="213">
        <f t="shared" ref="AB163" si="306">+AA163+Z163+V163+Q163+R163+S163+T163+X163</f>
        <v>0</v>
      </c>
      <c r="AC163" s="204" t="str">
        <f t="shared" ref="AC163" si="307">IF(L163="","",(AB163/$AM163))</f>
        <v/>
      </c>
      <c r="AD163" s="199"/>
      <c r="AE163" s="200"/>
      <c r="AF163" s="204" t="str">
        <f t="shared" ref="AF163" si="308">IF(AD163="","",(AE163/$AM163))</f>
        <v/>
      </c>
      <c r="AG163" s="199"/>
      <c r="AH163" s="200"/>
      <c r="AI163" s="204" t="str">
        <f t="shared" ref="AI163" si="309">IF(AG163="","",(AH163/$AM163))</f>
        <v/>
      </c>
      <c r="AJ163" s="199"/>
      <c r="AK163" s="208"/>
      <c r="AL163" s="204" t="str">
        <f t="shared" ref="AL163" si="310">IF(AJ163="","",(AK163/$AM163))</f>
        <v/>
      </c>
      <c r="AM163" s="211">
        <f t="shared" si="260"/>
        <v>0</v>
      </c>
    </row>
    <row r="164" spans="1:39" ht="15" customHeight="1" x14ac:dyDescent="0.25">
      <c r="A164" s="214"/>
      <c r="B164" s="199"/>
      <c r="C164" s="199"/>
      <c r="D164" s="199"/>
      <c r="E164" s="199"/>
      <c r="F164" s="218"/>
      <c r="G164" s="199"/>
      <c r="H164" s="216"/>
      <c r="I164" s="199"/>
      <c r="J164" s="216"/>
      <c r="K164" s="103"/>
      <c r="L164" s="103"/>
      <c r="M164" s="103"/>
      <c r="N164" s="102"/>
      <c r="O164" s="102"/>
      <c r="P164" s="105">
        <f t="shared" ref="P164:P167" si="311">N164*O164</f>
        <v>0</v>
      </c>
      <c r="Q164" s="213"/>
      <c r="R164" s="213"/>
      <c r="S164" s="213"/>
      <c r="T164" s="213"/>
      <c r="U164" s="199"/>
      <c r="V164" s="200"/>
      <c r="W164" s="199"/>
      <c r="X164" s="200"/>
      <c r="Y164" s="199"/>
      <c r="Z164" s="200"/>
      <c r="AA164" s="207"/>
      <c r="AB164" s="213"/>
      <c r="AC164" s="205"/>
      <c r="AD164" s="199"/>
      <c r="AE164" s="200"/>
      <c r="AF164" s="205"/>
      <c r="AG164" s="199"/>
      <c r="AH164" s="200"/>
      <c r="AI164" s="205"/>
      <c r="AJ164" s="199"/>
      <c r="AK164" s="209"/>
      <c r="AL164" s="205"/>
      <c r="AM164" s="212"/>
    </row>
    <row r="165" spans="1:39" ht="15" customHeight="1" x14ac:dyDescent="0.25">
      <c r="A165" s="214"/>
      <c r="B165" s="199"/>
      <c r="C165" s="199"/>
      <c r="D165" s="199"/>
      <c r="E165" s="199"/>
      <c r="F165" s="218"/>
      <c r="G165" s="199"/>
      <c r="H165" s="216"/>
      <c r="I165" s="199"/>
      <c r="J165" s="216"/>
      <c r="K165" s="103"/>
      <c r="L165" s="103"/>
      <c r="M165" s="103"/>
      <c r="N165" s="102"/>
      <c r="O165" s="102"/>
      <c r="P165" s="105">
        <f t="shared" si="311"/>
        <v>0</v>
      </c>
      <c r="Q165" s="213"/>
      <c r="R165" s="213"/>
      <c r="S165" s="213"/>
      <c r="T165" s="213"/>
      <c r="U165" s="199"/>
      <c r="V165" s="200"/>
      <c r="W165" s="199"/>
      <c r="X165" s="200"/>
      <c r="Y165" s="199"/>
      <c r="Z165" s="200"/>
      <c r="AA165" s="207"/>
      <c r="AB165" s="213"/>
      <c r="AC165" s="205"/>
      <c r="AD165" s="199"/>
      <c r="AE165" s="200"/>
      <c r="AF165" s="205"/>
      <c r="AG165" s="199"/>
      <c r="AH165" s="200"/>
      <c r="AI165" s="205"/>
      <c r="AJ165" s="199"/>
      <c r="AK165" s="209"/>
      <c r="AL165" s="205"/>
      <c r="AM165" s="212"/>
    </row>
    <row r="166" spans="1:39" ht="15" customHeight="1" x14ac:dyDescent="0.25">
      <c r="A166" s="214"/>
      <c r="B166" s="199"/>
      <c r="C166" s="199"/>
      <c r="D166" s="199"/>
      <c r="E166" s="199"/>
      <c r="F166" s="218"/>
      <c r="G166" s="199"/>
      <c r="H166" s="216"/>
      <c r="I166" s="199"/>
      <c r="J166" s="216"/>
      <c r="K166" s="103"/>
      <c r="L166" s="103"/>
      <c r="M166" s="103"/>
      <c r="N166" s="102"/>
      <c r="O166" s="102"/>
      <c r="P166" s="105">
        <f t="shared" si="311"/>
        <v>0</v>
      </c>
      <c r="Q166" s="213"/>
      <c r="R166" s="213"/>
      <c r="S166" s="213"/>
      <c r="T166" s="213"/>
      <c r="U166" s="199"/>
      <c r="V166" s="200"/>
      <c r="W166" s="199"/>
      <c r="X166" s="200"/>
      <c r="Y166" s="199"/>
      <c r="Z166" s="200"/>
      <c r="AA166" s="207"/>
      <c r="AB166" s="213"/>
      <c r="AC166" s="205"/>
      <c r="AD166" s="199"/>
      <c r="AE166" s="200"/>
      <c r="AF166" s="205"/>
      <c r="AG166" s="199"/>
      <c r="AH166" s="200"/>
      <c r="AI166" s="205"/>
      <c r="AJ166" s="199"/>
      <c r="AK166" s="209"/>
      <c r="AL166" s="205"/>
      <c r="AM166" s="212"/>
    </row>
    <row r="167" spans="1:39" ht="15" customHeight="1" x14ac:dyDescent="0.25">
      <c r="A167" s="214"/>
      <c r="B167" s="199"/>
      <c r="C167" s="199"/>
      <c r="D167" s="199"/>
      <c r="E167" s="199"/>
      <c r="F167" s="218"/>
      <c r="G167" s="199"/>
      <c r="H167" s="217"/>
      <c r="I167" s="199"/>
      <c r="J167" s="217"/>
      <c r="K167" s="103"/>
      <c r="L167" s="103"/>
      <c r="M167" s="103"/>
      <c r="N167" s="102"/>
      <c r="O167" s="102"/>
      <c r="P167" s="105">
        <f t="shared" si="311"/>
        <v>0</v>
      </c>
      <c r="Q167" s="213"/>
      <c r="R167" s="213"/>
      <c r="S167" s="213"/>
      <c r="T167" s="213"/>
      <c r="U167" s="199"/>
      <c r="V167" s="200"/>
      <c r="W167" s="199"/>
      <c r="X167" s="200"/>
      <c r="Y167" s="199"/>
      <c r="Z167" s="200"/>
      <c r="AA167" s="207"/>
      <c r="AB167" s="213"/>
      <c r="AC167" s="206"/>
      <c r="AD167" s="199"/>
      <c r="AE167" s="200"/>
      <c r="AF167" s="206"/>
      <c r="AG167" s="199"/>
      <c r="AH167" s="200"/>
      <c r="AI167" s="206"/>
      <c r="AJ167" s="199"/>
      <c r="AK167" s="210"/>
      <c r="AL167" s="206"/>
      <c r="AM167" s="212"/>
    </row>
    <row r="168" spans="1:39" ht="15" customHeight="1" x14ac:dyDescent="0.25">
      <c r="A168" s="214">
        <v>33</v>
      </c>
      <c r="B168" s="199"/>
      <c r="C168" s="199"/>
      <c r="D168" s="199"/>
      <c r="E168" s="199"/>
      <c r="F168" s="218" t="str">
        <f t="shared" ref="F168" si="312">IF(AM168=40,"TIEMPO COMPLETO",IF(AM168&gt;=20,"MEDIO TIEMPO",IF(AM168&gt;=1,"TIEMPO PARCIAL","")))</f>
        <v/>
      </c>
      <c r="G168" s="199"/>
      <c r="H168" s="215"/>
      <c r="I168" s="199"/>
      <c r="J168" s="215"/>
      <c r="K168" s="103"/>
      <c r="L168" s="103"/>
      <c r="M168" s="103"/>
      <c r="N168" s="102"/>
      <c r="O168" s="102"/>
      <c r="P168" s="105">
        <f>N168*O168</f>
        <v>0</v>
      </c>
      <c r="Q168" s="213">
        <f>SUM(P168:P172)</f>
        <v>0</v>
      </c>
      <c r="R168" s="213">
        <f t="shared" ref="R168" si="313">COUNT(N168:N172)</f>
        <v>0</v>
      </c>
      <c r="S168" s="213">
        <f t="shared" ref="S168" si="314">SUM(O168:O172)</f>
        <v>0</v>
      </c>
      <c r="T168" s="213">
        <f t="shared" ref="T168" si="315">COUNT(N168:N172)</f>
        <v>0</v>
      </c>
      <c r="U168" s="199"/>
      <c r="V168" s="200"/>
      <c r="W168" s="199"/>
      <c r="X168" s="200"/>
      <c r="Y168" s="199"/>
      <c r="Z168" s="200"/>
      <c r="AA168" s="207"/>
      <c r="AB168" s="213">
        <f t="shared" ref="AB168" si="316">+AA168+Z168+V168+Q168+R168+S168+T168+X168</f>
        <v>0</v>
      </c>
      <c r="AC168" s="204" t="str">
        <f t="shared" ref="AC168" si="317">IF(L168="","",(AB168/$AM168))</f>
        <v/>
      </c>
      <c r="AD168" s="199"/>
      <c r="AE168" s="200"/>
      <c r="AF168" s="204" t="str">
        <f t="shared" ref="AF168" si="318">IF(AD168="","",(AE168/$AM168))</f>
        <v/>
      </c>
      <c r="AG168" s="199"/>
      <c r="AH168" s="200"/>
      <c r="AI168" s="204" t="str">
        <f t="shared" ref="AI168" si="319">IF(AG168="","",(AH168/$AM168))</f>
        <v/>
      </c>
      <c r="AJ168" s="199"/>
      <c r="AK168" s="208"/>
      <c r="AL168" s="204" t="str">
        <f t="shared" ref="AL168" si="320">IF(AJ168="","",(AK168/$AM168))</f>
        <v/>
      </c>
      <c r="AM168" s="211">
        <f t="shared" si="260"/>
        <v>0</v>
      </c>
    </row>
    <row r="169" spans="1:39" ht="15" customHeight="1" x14ac:dyDescent="0.25">
      <c r="A169" s="214"/>
      <c r="B169" s="199"/>
      <c r="C169" s="199"/>
      <c r="D169" s="199"/>
      <c r="E169" s="199"/>
      <c r="F169" s="218"/>
      <c r="G169" s="199"/>
      <c r="H169" s="216"/>
      <c r="I169" s="199"/>
      <c r="J169" s="216"/>
      <c r="K169" s="103"/>
      <c r="L169" s="103"/>
      <c r="M169" s="103"/>
      <c r="N169" s="102"/>
      <c r="O169" s="102"/>
      <c r="P169" s="105">
        <f t="shared" ref="P169:P172" si="321">N169*O169</f>
        <v>0</v>
      </c>
      <c r="Q169" s="213"/>
      <c r="R169" s="213"/>
      <c r="S169" s="213"/>
      <c r="T169" s="213"/>
      <c r="U169" s="199"/>
      <c r="V169" s="200"/>
      <c r="W169" s="199"/>
      <c r="X169" s="200"/>
      <c r="Y169" s="199"/>
      <c r="Z169" s="200"/>
      <c r="AA169" s="207"/>
      <c r="AB169" s="213"/>
      <c r="AC169" s="205"/>
      <c r="AD169" s="199"/>
      <c r="AE169" s="200"/>
      <c r="AF169" s="205"/>
      <c r="AG169" s="199"/>
      <c r="AH169" s="200"/>
      <c r="AI169" s="205"/>
      <c r="AJ169" s="199"/>
      <c r="AK169" s="209"/>
      <c r="AL169" s="205"/>
      <c r="AM169" s="212"/>
    </row>
    <row r="170" spans="1:39" ht="15" customHeight="1" x14ac:dyDescent="0.25">
      <c r="A170" s="214"/>
      <c r="B170" s="199"/>
      <c r="C170" s="199"/>
      <c r="D170" s="199"/>
      <c r="E170" s="199"/>
      <c r="F170" s="218"/>
      <c r="G170" s="199"/>
      <c r="H170" s="216"/>
      <c r="I170" s="199"/>
      <c r="J170" s="216"/>
      <c r="K170" s="103"/>
      <c r="L170" s="103"/>
      <c r="M170" s="103"/>
      <c r="N170" s="102"/>
      <c r="O170" s="102"/>
      <c r="P170" s="105">
        <f t="shared" si="321"/>
        <v>0</v>
      </c>
      <c r="Q170" s="213"/>
      <c r="R170" s="213"/>
      <c r="S170" s="213"/>
      <c r="T170" s="213"/>
      <c r="U170" s="199"/>
      <c r="V170" s="200"/>
      <c r="W170" s="199"/>
      <c r="X170" s="200"/>
      <c r="Y170" s="199"/>
      <c r="Z170" s="200"/>
      <c r="AA170" s="207"/>
      <c r="AB170" s="213"/>
      <c r="AC170" s="205"/>
      <c r="AD170" s="199"/>
      <c r="AE170" s="200"/>
      <c r="AF170" s="205"/>
      <c r="AG170" s="199"/>
      <c r="AH170" s="200"/>
      <c r="AI170" s="205"/>
      <c r="AJ170" s="199"/>
      <c r="AK170" s="209"/>
      <c r="AL170" s="205"/>
      <c r="AM170" s="212"/>
    </row>
    <row r="171" spans="1:39" ht="15" customHeight="1" x14ac:dyDescent="0.25">
      <c r="A171" s="214"/>
      <c r="B171" s="199"/>
      <c r="C171" s="199"/>
      <c r="D171" s="199"/>
      <c r="E171" s="199"/>
      <c r="F171" s="218"/>
      <c r="G171" s="199"/>
      <c r="H171" s="216"/>
      <c r="I171" s="199"/>
      <c r="J171" s="216"/>
      <c r="K171" s="103"/>
      <c r="L171" s="103"/>
      <c r="M171" s="103"/>
      <c r="N171" s="102"/>
      <c r="O171" s="102"/>
      <c r="P171" s="105">
        <f t="shared" si="321"/>
        <v>0</v>
      </c>
      <c r="Q171" s="213"/>
      <c r="R171" s="213"/>
      <c r="S171" s="213"/>
      <c r="T171" s="213"/>
      <c r="U171" s="199"/>
      <c r="V171" s="200"/>
      <c r="W171" s="199"/>
      <c r="X171" s="200"/>
      <c r="Y171" s="199"/>
      <c r="Z171" s="200"/>
      <c r="AA171" s="207"/>
      <c r="AB171" s="213"/>
      <c r="AC171" s="205"/>
      <c r="AD171" s="199"/>
      <c r="AE171" s="200"/>
      <c r="AF171" s="205"/>
      <c r="AG171" s="199"/>
      <c r="AH171" s="200"/>
      <c r="AI171" s="205"/>
      <c r="AJ171" s="199"/>
      <c r="AK171" s="209"/>
      <c r="AL171" s="205"/>
      <c r="AM171" s="212"/>
    </row>
    <row r="172" spans="1:39" ht="15" customHeight="1" x14ac:dyDescent="0.25">
      <c r="A172" s="214"/>
      <c r="B172" s="199"/>
      <c r="C172" s="199"/>
      <c r="D172" s="199"/>
      <c r="E172" s="199"/>
      <c r="F172" s="218"/>
      <c r="G172" s="199"/>
      <c r="H172" s="217"/>
      <c r="I172" s="199"/>
      <c r="J172" s="217"/>
      <c r="K172" s="103"/>
      <c r="L172" s="103"/>
      <c r="M172" s="103"/>
      <c r="N172" s="102"/>
      <c r="O172" s="102"/>
      <c r="P172" s="105">
        <f t="shared" si="321"/>
        <v>0</v>
      </c>
      <c r="Q172" s="213"/>
      <c r="R172" s="213"/>
      <c r="S172" s="213"/>
      <c r="T172" s="213"/>
      <c r="U172" s="199"/>
      <c r="V172" s="200"/>
      <c r="W172" s="199"/>
      <c r="X172" s="200"/>
      <c r="Y172" s="199"/>
      <c r="Z172" s="200"/>
      <c r="AA172" s="207"/>
      <c r="AB172" s="213"/>
      <c r="AC172" s="206"/>
      <c r="AD172" s="199"/>
      <c r="AE172" s="200"/>
      <c r="AF172" s="206"/>
      <c r="AG172" s="199"/>
      <c r="AH172" s="200"/>
      <c r="AI172" s="206"/>
      <c r="AJ172" s="199"/>
      <c r="AK172" s="210"/>
      <c r="AL172" s="206"/>
      <c r="AM172" s="212"/>
    </row>
    <row r="173" spans="1:39" ht="15" customHeight="1" x14ac:dyDescent="0.25">
      <c r="A173" s="214">
        <v>34</v>
      </c>
      <c r="B173" s="199"/>
      <c r="C173" s="199"/>
      <c r="D173" s="199"/>
      <c r="E173" s="199"/>
      <c r="F173" s="218" t="str">
        <f t="shared" ref="F173" si="322">IF(AM173=40,"TIEMPO COMPLETO",IF(AM173&gt;=20,"MEDIO TIEMPO",IF(AM173&gt;=1,"TIEMPO PARCIAL","")))</f>
        <v/>
      </c>
      <c r="G173" s="199"/>
      <c r="H173" s="215"/>
      <c r="I173" s="199"/>
      <c r="J173" s="215"/>
      <c r="K173" s="103"/>
      <c r="L173" s="103"/>
      <c r="M173" s="103"/>
      <c r="N173" s="102"/>
      <c r="O173" s="102"/>
      <c r="P173" s="105">
        <f>N173*O173</f>
        <v>0</v>
      </c>
      <c r="Q173" s="213">
        <f>SUM(P173:P177)</f>
        <v>0</v>
      </c>
      <c r="R173" s="213">
        <f t="shared" ref="R173" si="323">COUNT(N173:N177)</f>
        <v>0</v>
      </c>
      <c r="S173" s="213">
        <f t="shared" ref="S173" si="324">SUM(O173:O177)</f>
        <v>0</v>
      </c>
      <c r="T173" s="213">
        <f t="shared" ref="T173" si="325">COUNT(N173:N177)</f>
        <v>0</v>
      </c>
      <c r="U173" s="199"/>
      <c r="V173" s="200"/>
      <c r="W173" s="199"/>
      <c r="X173" s="200"/>
      <c r="Y173" s="199"/>
      <c r="Z173" s="200"/>
      <c r="AA173" s="207"/>
      <c r="AB173" s="213">
        <f t="shared" ref="AB173" si="326">+AA173+Z173+V173+Q173+R173+S173+T173+X173</f>
        <v>0</v>
      </c>
      <c r="AC173" s="204" t="str">
        <f t="shared" ref="AC173" si="327">IF(L173="","",(AB173/$AM173))</f>
        <v/>
      </c>
      <c r="AD173" s="199"/>
      <c r="AE173" s="200"/>
      <c r="AF173" s="204" t="str">
        <f t="shared" ref="AF173" si="328">IF(AD173="","",(AE173/$AM173))</f>
        <v/>
      </c>
      <c r="AG173" s="199"/>
      <c r="AH173" s="200"/>
      <c r="AI173" s="204" t="str">
        <f t="shared" ref="AI173" si="329">IF(AG173="","",(AH173/$AM173))</f>
        <v/>
      </c>
      <c r="AJ173" s="199"/>
      <c r="AK173" s="208"/>
      <c r="AL173" s="204" t="str">
        <f t="shared" ref="AL173" si="330">IF(AJ173="","",(AK173/$AM173))</f>
        <v/>
      </c>
      <c r="AM173" s="211">
        <f t="shared" si="260"/>
        <v>0</v>
      </c>
    </row>
    <row r="174" spans="1:39" ht="15" customHeight="1" x14ac:dyDescent="0.25">
      <c r="A174" s="214"/>
      <c r="B174" s="199"/>
      <c r="C174" s="199"/>
      <c r="D174" s="199"/>
      <c r="E174" s="199"/>
      <c r="F174" s="218"/>
      <c r="G174" s="199"/>
      <c r="H174" s="216"/>
      <c r="I174" s="199"/>
      <c r="J174" s="216"/>
      <c r="K174" s="103"/>
      <c r="L174" s="103"/>
      <c r="M174" s="103"/>
      <c r="N174" s="102"/>
      <c r="O174" s="102"/>
      <c r="P174" s="105">
        <f t="shared" ref="P174:P177" si="331">N174*O174</f>
        <v>0</v>
      </c>
      <c r="Q174" s="213"/>
      <c r="R174" s="213"/>
      <c r="S174" s="213"/>
      <c r="T174" s="213"/>
      <c r="U174" s="199"/>
      <c r="V174" s="200"/>
      <c r="W174" s="199"/>
      <c r="X174" s="200"/>
      <c r="Y174" s="199"/>
      <c r="Z174" s="200"/>
      <c r="AA174" s="207"/>
      <c r="AB174" s="213"/>
      <c r="AC174" s="205"/>
      <c r="AD174" s="199"/>
      <c r="AE174" s="200"/>
      <c r="AF174" s="205"/>
      <c r="AG174" s="199"/>
      <c r="AH174" s="200"/>
      <c r="AI174" s="205"/>
      <c r="AJ174" s="199"/>
      <c r="AK174" s="209"/>
      <c r="AL174" s="205"/>
      <c r="AM174" s="212"/>
    </row>
    <row r="175" spans="1:39" ht="15" customHeight="1" x14ac:dyDescent="0.25">
      <c r="A175" s="214"/>
      <c r="B175" s="199"/>
      <c r="C175" s="199"/>
      <c r="D175" s="199"/>
      <c r="E175" s="199"/>
      <c r="F175" s="218"/>
      <c r="G175" s="199"/>
      <c r="H175" s="216"/>
      <c r="I175" s="199"/>
      <c r="J175" s="216"/>
      <c r="K175" s="103"/>
      <c r="L175" s="103"/>
      <c r="M175" s="103"/>
      <c r="N175" s="102"/>
      <c r="O175" s="102"/>
      <c r="P175" s="105">
        <f t="shared" si="331"/>
        <v>0</v>
      </c>
      <c r="Q175" s="213"/>
      <c r="R175" s="213"/>
      <c r="S175" s="213"/>
      <c r="T175" s="213"/>
      <c r="U175" s="199"/>
      <c r="V175" s="200"/>
      <c r="W175" s="199"/>
      <c r="X175" s="200"/>
      <c r="Y175" s="199"/>
      <c r="Z175" s="200"/>
      <c r="AA175" s="207"/>
      <c r="AB175" s="213"/>
      <c r="AC175" s="205"/>
      <c r="AD175" s="199"/>
      <c r="AE175" s="200"/>
      <c r="AF175" s="205"/>
      <c r="AG175" s="199"/>
      <c r="AH175" s="200"/>
      <c r="AI175" s="205"/>
      <c r="AJ175" s="199"/>
      <c r="AK175" s="209"/>
      <c r="AL175" s="205"/>
      <c r="AM175" s="212"/>
    </row>
    <row r="176" spans="1:39" ht="15" customHeight="1" x14ac:dyDescent="0.25">
      <c r="A176" s="214"/>
      <c r="B176" s="199"/>
      <c r="C176" s="199"/>
      <c r="D176" s="199"/>
      <c r="E176" s="199"/>
      <c r="F176" s="218"/>
      <c r="G176" s="199"/>
      <c r="H176" s="216"/>
      <c r="I176" s="199"/>
      <c r="J176" s="216"/>
      <c r="K176" s="103"/>
      <c r="L176" s="103"/>
      <c r="M176" s="103"/>
      <c r="N176" s="102"/>
      <c r="O176" s="102"/>
      <c r="P176" s="105">
        <f t="shared" si="331"/>
        <v>0</v>
      </c>
      <c r="Q176" s="213"/>
      <c r="R176" s="213"/>
      <c r="S176" s="213"/>
      <c r="T176" s="213"/>
      <c r="U176" s="199"/>
      <c r="V176" s="200"/>
      <c r="W176" s="199"/>
      <c r="X176" s="200"/>
      <c r="Y176" s="199"/>
      <c r="Z176" s="200"/>
      <c r="AA176" s="207"/>
      <c r="AB176" s="213"/>
      <c r="AC176" s="205"/>
      <c r="AD176" s="199"/>
      <c r="AE176" s="200"/>
      <c r="AF176" s="205"/>
      <c r="AG176" s="199"/>
      <c r="AH176" s="200"/>
      <c r="AI176" s="205"/>
      <c r="AJ176" s="199"/>
      <c r="AK176" s="209"/>
      <c r="AL176" s="205"/>
      <c r="AM176" s="212"/>
    </row>
    <row r="177" spans="1:39" ht="15" customHeight="1" x14ac:dyDescent="0.25">
      <c r="A177" s="214"/>
      <c r="B177" s="199"/>
      <c r="C177" s="199"/>
      <c r="D177" s="199"/>
      <c r="E177" s="199"/>
      <c r="F177" s="218"/>
      <c r="G177" s="199"/>
      <c r="H177" s="217"/>
      <c r="I177" s="199"/>
      <c r="J177" s="217"/>
      <c r="K177" s="103"/>
      <c r="L177" s="103"/>
      <c r="M177" s="103"/>
      <c r="N177" s="102"/>
      <c r="O177" s="102"/>
      <c r="P177" s="105">
        <f t="shared" si="331"/>
        <v>0</v>
      </c>
      <c r="Q177" s="213"/>
      <c r="R177" s="213"/>
      <c r="S177" s="213"/>
      <c r="T177" s="213"/>
      <c r="U177" s="199"/>
      <c r="V177" s="200"/>
      <c r="W177" s="199"/>
      <c r="X177" s="200"/>
      <c r="Y177" s="199"/>
      <c r="Z177" s="200"/>
      <c r="AA177" s="207"/>
      <c r="AB177" s="213"/>
      <c r="AC177" s="206"/>
      <c r="AD177" s="199"/>
      <c r="AE177" s="200"/>
      <c r="AF177" s="206"/>
      <c r="AG177" s="199"/>
      <c r="AH177" s="200"/>
      <c r="AI177" s="206"/>
      <c r="AJ177" s="199"/>
      <c r="AK177" s="210"/>
      <c r="AL177" s="206"/>
      <c r="AM177" s="212"/>
    </row>
    <row r="178" spans="1:39" ht="15" customHeight="1" x14ac:dyDescent="0.25">
      <c r="A178" s="214">
        <v>35</v>
      </c>
      <c r="B178" s="199"/>
      <c r="C178" s="199"/>
      <c r="D178" s="199"/>
      <c r="E178" s="199"/>
      <c r="F178" s="218" t="str">
        <f t="shared" ref="F178" si="332">IF(AM178=40,"TIEMPO COMPLETO",IF(AM178&gt;=20,"MEDIO TIEMPO",IF(AM178&gt;=1,"TIEMPO PARCIAL","")))</f>
        <v/>
      </c>
      <c r="G178" s="199"/>
      <c r="H178" s="215"/>
      <c r="I178" s="199"/>
      <c r="J178" s="215"/>
      <c r="K178" s="103"/>
      <c r="L178" s="103"/>
      <c r="M178" s="103"/>
      <c r="N178" s="102"/>
      <c r="O178" s="102"/>
      <c r="P178" s="105">
        <f>N178*O178</f>
        <v>0</v>
      </c>
      <c r="Q178" s="213">
        <f>SUM(P178:P182)</f>
        <v>0</v>
      </c>
      <c r="R178" s="213">
        <f t="shared" ref="R178" si="333">COUNT(N178:N182)</f>
        <v>0</v>
      </c>
      <c r="S178" s="213">
        <f t="shared" ref="S178" si="334">SUM(O178:O182)</f>
        <v>0</v>
      </c>
      <c r="T178" s="213">
        <f t="shared" ref="T178" si="335">COUNT(N178:N182)</f>
        <v>0</v>
      </c>
      <c r="U178" s="199"/>
      <c r="V178" s="200"/>
      <c r="W178" s="199"/>
      <c r="X178" s="200"/>
      <c r="Y178" s="199"/>
      <c r="Z178" s="200"/>
      <c r="AA178" s="207"/>
      <c r="AB178" s="213">
        <f t="shared" ref="AB178" si="336">+AA178+Z178+V178+Q178+R178+S178+T178+X178</f>
        <v>0</v>
      </c>
      <c r="AC178" s="204" t="str">
        <f t="shared" ref="AC178" si="337">IF(L178="","",(AB178/$AM178))</f>
        <v/>
      </c>
      <c r="AD178" s="199"/>
      <c r="AE178" s="200"/>
      <c r="AF178" s="204" t="str">
        <f t="shared" ref="AF178" si="338">IF(AD178="","",(AE178/$AM178))</f>
        <v/>
      </c>
      <c r="AG178" s="199"/>
      <c r="AH178" s="200"/>
      <c r="AI178" s="204" t="str">
        <f t="shared" ref="AI178" si="339">IF(AG178="","",(AH178/$AM178))</f>
        <v/>
      </c>
      <c r="AJ178" s="199"/>
      <c r="AK178" s="208"/>
      <c r="AL178" s="204" t="str">
        <f t="shared" ref="AL178" si="340">IF(AJ178="","",(AK178/$AM178))</f>
        <v/>
      </c>
      <c r="AM178" s="211">
        <f t="shared" si="260"/>
        <v>0</v>
      </c>
    </row>
    <row r="179" spans="1:39" ht="15" customHeight="1" x14ac:dyDescent="0.25">
      <c r="A179" s="214"/>
      <c r="B179" s="199"/>
      <c r="C179" s="199"/>
      <c r="D179" s="199"/>
      <c r="E179" s="199"/>
      <c r="F179" s="218"/>
      <c r="G179" s="199"/>
      <c r="H179" s="216"/>
      <c r="I179" s="199"/>
      <c r="J179" s="216"/>
      <c r="K179" s="103"/>
      <c r="L179" s="103"/>
      <c r="M179" s="103"/>
      <c r="N179" s="102"/>
      <c r="O179" s="102"/>
      <c r="P179" s="105">
        <f t="shared" ref="P179:P182" si="341">N179*O179</f>
        <v>0</v>
      </c>
      <c r="Q179" s="213"/>
      <c r="R179" s="213"/>
      <c r="S179" s="213"/>
      <c r="T179" s="213"/>
      <c r="U179" s="199"/>
      <c r="V179" s="200"/>
      <c r="W179" s="199"/>
      <c r="X179" s="200"/>
      <c r="Y179" s="199"/>
      <c r="Z179" s="200"/>
      <c r="AA179" s="207"/>
      <c r="AB179" s="213"/>
      <c r="AC179" s="205"/>
      <c r="AD179" s="199"/>
      <c r="AE179" s="200"/>
      <c r="AF179" s="205"/>
      <c r="AG179" s="199"/>
      <c r="AH179" s="200"/>
      <c r="AI179" s="205"/>
      <c r="AJ179" s="199"/>
      <c r="AK179" s="209"/>
      <c r="AL179" s="205"/>
      <c r="AM179" s="212"/>
    </row>
    <row r="180" spans="1:39" ht="15" customHeight="1" x14ac:dyDescent="0.25">
      <c r="A180" s="214"/>
      <c r="B180" s="199"/>
      <c r="C180" s="199"/>
      <c r="D180" s="199"/>
      <c r="E180" s="199"/>
      <c r="F180" s="218"/>
      <c r="G180" s="199"/>
      <c r="H180" s="216"/>
      <c r="I180" s="199"/>
      <c r="J180" s="216"/>
      <c r="K180" s="103"/>
      <c r="L180" s="103"/>
      <c r="M180" s="103"/>
      <c r="N180" s="102"/>
      <c r="O180" s="102"/>
      <c r="P180" s="105">
        <f t="shared" si="341"/>
        <v>0</v>
      </c>
      <c r="Q180" s="213"/>
      <c r="R180" s="213"/>
      <c r="S180" s="213"/>
      <c r="T180" s="213"/>
      <c r="U180" s="199"/>
      <c r="V180" s="200"/>
      <c r="W180" s="199"/>
      <c r="X180" s="200"/>
      <c r="Y180" s="199"/>
      <c r="Z180" s="200"/>
      <c r="AA180" s="207"/>
      <c r="AB180" s="213"/>
      <c r="AC180" s="205"/>
      <c r="AD180" s="199"/>
      <c r="AE180" s="200"/>
      <c r="AF180" s="205"/>
      <c r="AG180" s="199"/>
      <c r="AH180" s="200"/>
      <c r="AI180" s="205"/>
      <c r="AJ180" s="199"/>
      <c r="AK180" s="209"/>
      <c r="AL180" s="205"/>
      <c r="AM180" s="212"/>
    </row>
    <row r="181" spans="1:39" ht="15" customHeight="1" x14ac:dyDescent="0.25">
      <c r="A181" s="214"/>
      <c r="B181" s="199"/>
      <c r="C181" s="199"/>
      <c r="D181" s="199"/>
      <c r="E181" s="199"/>
      <c r="F181" s="218"/>
      <c r="G181" s="199"/>
      <c r="H181" s="216"/>
      <c r="I181" s="199"/>
      <c r="J181" s="216"/>
      <c r="K181" s="103"/>
      <c r="L181" s="103"/>
      <c r="M181" s="103"/>
      <c r="N181" s="102"/>
      <c r="O181" s="102"/>
      <c r="P181" s="105">
        <f t="shared" si="341"/>
        <v>0</v>
      </c>
      <c r="Q181" s="213"/>
      <c r="R181" s="213"/>
      <c r="S181" s="213"/>
      <c r="T181" s="213"/>
      <c r="U181" s="199"/>
      <c r="V181" s="200"/>
      <c r="W181" s="199"/>
      <c r="X181" s="200"/>
      <c r="Y181" s="199"/>
      <c r="Z181" s="200"/>
      <c r="AA181" s="207"/>
      <c r="AB181" s="213"/>
      <c r="AC181" s="205"/>
      <c r="AD181" s="199"/>
      <c r="AE181" s="200"/>
      <c r="AF181" s="205"/>
      <c r="AG181" s="199"/>
      <c r="AH181" s="200"/>
      <c r="AI181" s="205"/>
      <c r="AJ181" s="199"/>
      <c r="AK181" s="209"/>
      <c r="AL181" s="205"/>
      <c r="AM181" s="212"/>
    </row>
    <row r="182" spans="1:39" ht="15" customHeight="1" x14ac:dyDescent="0.25">
      <c r="A182" s="214"/>
      <c r="B182" s="199"/>
      <c r="C182" s="199"/>
      <c r="D182" s="199"/>
      <c r="E182" s="199"/>
      <c r="F182" s="218"/>
      <c r="G182" s="199"/>
      <c r="H182" s="217"/>
      <c r="I182" s="199"/>
      <c r="J182" s="217"/>
      <c r="K182" s="103"/>
      <c r="L182" s="103"/>
      <c r="M182" s="103"/>
      <c r="N182" s="102"/>
      <c r="O182" s="102"/>
      <c r="P182" s="105">
        <f t="shared" si="341"/>
        <v>0</v>
      </c>
      <c r="Q182" s="213"/>
      <c r="R182" s="213"/>
      <c r="S182" s="213"/>
      <c r="T182" s="213"/>
      <c r="U182" s="199"/>
      <c r="V182" s="200"/>
      <c r="W182" s="199"/>
      <c r="X182" s="200"/>
      <c r="Y182" s="199"/>
      <c r="Z182" s="200"/>
      <c r="AA182" s="207"/>
      <c r="AB182" s="213"/>
      <c r="AC182" s="206"/>
      <c r="AD182" s="199"/>
      <c r="AE182" s="200"/>
      <c r="AF182" s="206"/>
      <c r="AG182" s="199"/>
      <c r="AH182" s="200"/>
      <c r="AI182" s="206"/>
      <c r="AJ182" s="199"/>
      <c r="AK182" s="210"/>
      <c r="AL182" s="206"/>
      <c r="AM182" s="212"/>
    </row>
    <row r="183" spans="1:39" ht="15" customHeight="1" x14ac:dyDescent="0.25">
      <c r="A183" s="214">
        <v>36</v>
      </c>
      <c r="B183" s="199"/>
      <c r="C183" s="199"/>
      <c r="D183" s="199"/>
      <c r="E183" s="199"/>
      <c r="F183" s="218" t="str">
        <f t="shared" ref="F183" si="342">IF(AM183=40,"TIEMPO COMPLETO",IF(AM183&gt;=20,"MEDIO TIEMPO",IF(AM183&gt;=1,"TIEMPO PARCIAL","")))</f>
        <v/>
      </c>
      <c r="G183" s="199"/>
      <c r="H183" s="215"/>
      <c r="I183" s="199"/>
      <c r="J183" s="215"/>
      <c r="K183" s="103"/>
      <c r="L183" s="103"/>
      <c r="M183" s="103"/>
      <c r="N183" s="102"/>
      <c r="O183" s="102"/>
      <c r="P183" s="105">
        <f>N183*O183</f>
        <v>0</v>
      </c>
      <c r="Q183" s="213">
        <f>SUM(P183:P187)</f>
        <v>0</v>
      </c>
      <c r="R183" s="213">
        <f t="shared" ref="R183" si="343">COUNT(N183:N187)</f>
        <v>0</v>
      </c>
      <c r="S183" s="213">
        <f t="shared" ref="S183" si="344">SUM(O183:O187)</f>
        <v>0</v>
      </c>
      <c r="T183" s="213">
        <f t="shared" ref="T183" si="345">COUNT(N183:N187)</f>
        <v>0</v>
      </c>
      <c r="U183" s="199"/>
      <c r="V183" s="200"/>
      <c r="W183" s="199"/>
      <c r="X183" s="200"/>
      <c r="Y183" s="199"/>
      <c r="Z183" s="200"/>
      <c r="AA183" s="207"/>
      <c r="AB183" s="213">
        <f t="shared" ref="AB183" si="346">+AA183+Z183+V183+Q183+R183+S183+T183+X183</f>
        <v>0</v>
      </c>
      <c r="AC183" s="204" t="str">
        <f t="shared" ref="AC183" si="347">IF(L183="","",(AB183/$AM183))</f>
        <v/>
      </c>
      <c r="AD183" s="199"/>
      <c r="AE183" s="200"/>
      <c r="AF183" s="204" t="str">
        <f t="shared" ref="AF183" si="348">IF(AD183="","",(AE183/$AM183))</f>
        <v/>
      </c>
      <c r="AG183" s="199"/>
      <c r="AH183" s="200"/>
      <c r="AI183" s="204" t="str">
        <f t="shared" ref="AI183" si="349">IF(AG183="","",(AH183/$AM183))</f>
        <v/>
      </c>
      <c r="AJ183" s="199"/>
      <c r="AK183" s="208"/>
      <c r="AL183" s="204" t="str">
        <f t="shared" ref="AL183" si="350">IF(AJ183="","",(AK183/$AM183))</f>
        <v/>
      </c>
      <c r="AM183" s="211">
        <f t="shared" si="260"/>
        <v>0</v>
      </c>
    </row>
    <row r="184" spans="1:39" ht="15" customHeight="1" x14ac:dyDescent="0.25">
      <c r="A184" s="214"/>
      <c r="B184" s="199"/>
      <c r="C184" s="199"/>
      <c r="D184" s="199"/>
      <c r="E184" s="199"/>
      <c r="F184" s="218"/>
      <c r="G184" s="199"/>
      <c r="H184" s="216"/>
      <c r="I184" s="199"/>
      <c r="J184" s="216"/>
      <c r="K184" s="103"/>
      <c r="L184" s="103"/>
      <c r="M184" s="103"/>
      <c r="N184" s="102"/>
      <c r="O184" s="102"/>
      <c r="P184" s="105">
        <f t="shared" ref="P184:P187" si="351">N184*O184</f>
        <v>0</v>
      </c>
      <c r="Q184" s="213"/>
      <c r="R184" s="213"/>
      <c r="S184" s="213"/>
      <c r="T184" s="213"/>
      <c r="U184" s="199"/>
      <c r="V184" s="200"/>
      <c r="W184" s="199"/>
      <c r="X184" s="200"/>
      <c r="Y184" s="199"/>
      <c r="Z184" s="200"/>
      <c r="AA184" s="207"/>
      <c r="AB184" s="213"/>
      <c r="AC184" s="205"/>
      <c r="AD184" s="199"/>
      <c r="AE184" s="200"/>
      <c r="AF184" s="205"/>
      <c r="AG184" s="199"/>
      <c r="AH184" s="200"/>
      <c r="AI184" s="205"/>
      <c r="AJ184" s="199"/>
      <c r="AK184" s="209"/>
      <c r="AL184" s="205"/>
      <c r="AM184" s="212"/>
    </row>
    <row r="185" spans="1:39" ht="15" customHeight="1" x14ac:dyDescent="0.25">
      <c r="A185" s="214"/>
      <c r="B185" s="199"/>
      <c r="C185" s="199"/>
      <c r="D185" s="199"/>
      <c r="E185" s="199"/>
      <c r="F185" s="218"/>
      <c r="G185" s="199"/>
      <c r="H185" s="216"/>
      <c r="I185" s="199"/>
      <c r="J185" s="216"/>
      <c r="K185" s="103"/>
      <c r="L185" s="103"/>
      <c r="M185" s="103"/>
      <c r="N185" s="102"/>
      <c r="O185" s="102"/>
      <c r="P185" s="105">
        <f t="shared" si="351"/>
        <v>0</v>
      </c>
      <c r="Q185" s="213"/>
      <c r="R185" s="213"/>
      <c r="S185" s="213"/>
      <c r="T185" s="213"/>
      <c r="U185" s="199"/>
      <c r="V185" s="200"/>
      <c r="W185" s="199"/>
      <c r="X185" s="200"/>
      <c r="Y185" s="199"/>
      <c r="Z185" s="200"/>
      <c r="AA185" s="207"/>
      <c r="AB185" s="213"/>
      <c r="AC185" s="205"/>
      <c r="AD185" s="199"/>
      <c r="AE185" s="200"/>
      <c r="AF185" s="205"/>
      <c r="AG185" s="199"/>
      <c r="AH185" s="200"/>
      <c r="AI185" s="205"/>
      <c r="AJ185" s="199"/>
      <c r="AK185" s="209"/>
      <c r="AL185" s="205"/>
      <c r="AM185" s="212"/>
    </row>
    <row r="186" spans="1:39" ht="15" customHeight="1" x14ac:dyDescent="0.25">
      <c r="A186" s="214"/>
      <c r="B186" s="199"/>
      <c r="C186" s="199"/>
      <c r="D186" s="199"/>
      <c r="E186" s="199"/>
      <c r="F186" s="218"/>
      <c r="G186" s="199"/>
      <c r="H186" s="216"/>
      <c r="I186" s="199"/>
      <c r="J186" s="216"/>
      <c r="K186" s="103"/>
      <c r="L186" s="103"/>
      <c r="M186" s="103"/>
      <c r="N186" s="102"/>
      <c r="O186" s="102"/>
      <c r="P186" s="105">
        <f t="shared" si="351"/>
        <v>0</v>
      </c>
      <c r="Q186" s="213"/>
      <c r="R186" s="213"/>
      <c r="S186" s="213"/>
      <c r="T186" s="213"/>
      <c r="U186" s="199"/>
      <c r="V186" s="200"/>
      <c r="W186" s="199"/>
      <c r="X186" s="200"/>
      <c r="Y186" s="199"/>
      <c r="Z186" s="200"/>
      <c r="AA186" s="207"/>
      <c r="AB186" s="213"/>
      <c r="AC186" s="205"/>
      <c r="AD186" s="199"/>
      <c r="AE186" s="200"/>
      <c r="AF186" s="205"/>
      <c r="AG186" s="199"/>
      <c r="AH186" s="200"/>
      <c r="AI186" s="205"/>
      <c r="AJ186" s="199"/>
      <c r="AK186" s="209"/>
      <c r="AL186" s="205"/>
      <c r="AM186" s="212"/>
    </row>
    <row r="187" spans="1:39" ht="15" customHeight="1" x14ac:dyDescent="0.25">
      <c r="A187" s="214"/>
      <c r="B187" s="199"/>
      <c r="C187" s="199"/>
      <c r="D187" s="199"/>
      <c r="E187" s="199"/>
      <c r="F187" s="218"/>
      <c r="G187" s="199"/>
      <c r="H187" s="217"/>
      <c r="I187" s="199"/>
      <c r="J187" s="217"/>
      <c r="K187" s="103"/>
      <c r="L187" s="103"/>
      <c r="M187" s="103"/>
      <c r="N187" s="102"/>
      <c r="O187" s="102"/>
      <c r="P187" s="105">
        <f t="shared" si="351"/>
        <v>0</v>
      </c>
      <c r="Q187" s="213"/>
      <c r="R187" s="213"/>
      <c r="S187" s="213"/>
      <c r="T187" s="213"/>
      <c r="U187" s="199"/>
      <c r="V187" s="200"/>
      <c r="W187" s="199"/>
      <c r="X187" s="200"/>
      <c r="Y187" s="199"/>
      <c r="Z187" s="200"/>
      <c r="AA187" s="207"/>
      <c r="AB187" s="213"/>
      <c r="AC187" s="206"/>
      <c r="AD187" s="199"/>
      <c r="AE187" s="200"/>
      <c r="AF187" s="206"/>
      <c r="AG187" s="199"/>
      <c r="AH187" s="200"/>
      <c r="AI187" s="206"/>
      <c r="AJ187" s="199"/>
      <c r="AK187" s="210"/>
      <c r="AL187" s="206"/>
      <c r="AM187" s="212"/>
    </row>
    <row r="188" spans="1:39" ht="15" customHeight="1" x14ac:dyDescent="0.25">
      <c r="A188" s="214">
        <v>37</v>
      </c>
      <c r="B188" s="199"/>
      <c r="C188" s="199"/>
      <c r="D188" s="199"/>
      <c r="E188" s="199"/>
      <c r="F188" s="218" t="str">
        <f t="shared" ref="F188" si="352">IF(AM188=40,"TIEMPO COMPLETO",IF(AM188&gt;=20,"MEDIO TIEMPO",IF(AM188&gt;=1,"TIEMPO PARCIAL","")))</f>
        <v/>
      </c>
      <c r="G188" s="199"/>
      <c r="H188" s="215"/>
      <c r="I188" s="199"/>
      <c r="J188" s="215"/>
      <c r="K188" s="103"/>
      <c r="L188" s="103"/>
      <c r="M188" s="103"/>
      <c r="N188" s="102"/>
      <c r="O188" s="102"/>
      <c r="P188" s="105">
        <f>N188*O188</f>
        <v>0</v>
      </c>
      <c r="Q188" s="213">
        <f>SUM(P188:P192)</f>
        <v>0</v>
      </c>
      <c r="R188" s="213">
        <f t="shared" ref="R188" si="353">COUNT(N188:N192)</f>
        <v>0</v>
      </c>
      <c r="S188" s="213">
        <f t="shared" ref="S188" si="354">SUM(O188:O192)</f>
        <v>0</v>
      </c>
      <c r="T188" s="213">
        <f t="shared" ref="T188" si="355">COUNT(N188:N192)</f>
        <v>0</v>
      </c>
      <c r="U188" s="199"/>
      <c r="V188" s="200"/>
      <c r="W188" s="199"/>
      <c r="X188" s="200"/>
      <c r="Y188" s="199"/>
      <c r="Z188" s="200"/>
      <c r="AA188" s="207"/>
      <c r="AB188" s="213">
        <f t="shared" ref="AB188" si="356">+AA188+Z188+V188+Q188+R188+S188+T188+X188</f>
        <v>0</v>
      </c>
      <c r="AC188" s="204" t="str">
        <f t="shared" ref="AC188" si="357">IF(L188="","",(AB188/$AM188))</f>
        <v/>
      </c>
      <c r="AD188" s="199"/>
      <c r="AE188" s="200"/>
      <c r="AF188" s="204" t="str">
        <f t="shared" ref="AF188" si="358">IF(AD188="","",(AE188/$AM188))</f>
        <v/>
      </c>
      <c r="AG188" s="199"/>
      <c r="AH188" s="200"/>
      <c r="AI188" s="204" t="str">
        <f t="shared" ref="AI188" si="359">IF(AG188="","",(AH188/$AM188))</f>
        <v/>
      </c>
      <c r="AJ188" s="199"/>
      <c r="AK188" s="208"/>
      <c r="AL188" s="204" t="str">
        <f t="shared" ref="AL188" si="360">IF(AJ188="","",(AK188/$AM188))</f>
        <v/>
      </c>
      <c r="AM188" s="211">
        <f t="shared" si="260"/>
        <v>0</v>
      </c>
    </row>
    <row r="189" spans="1:39" ht="15" customHeight="1" x14ac:dyDescent="0.25">
      <c r="A189" s="214"/>
      <c r="B189" s="199"/>
      <c r="C189" s="199"/>
      <c r="D189" s="199"/>
      <c r="E189" s="199"/>
      <c r="F189" s="218"/>
      <c r="G189" s="199"/>
      <c r="H189" s="216"/>
      <c r="I189" s="199"/>
      <c r="J189" s="216"/>
      <c r="K189" s="103"/>
      <c r="L189" s="103"/>
      <c r="M189" s="103"/>
      <c r="N189" s="102"/>
      <c r="O189" s="102"/>
      <c r="P189" s="105">
        <f t="shared" ref="P189:P192" si="361">N189*O189</f>
        <v>0</v>
      </c>
      <c r="Q189" s="213"/>
      <c r="R189" s="213"/>
      <c r="S189" s="213"/>
      <c r="T189" s="213"/>
      <c r="U189" s="199"/>
      <c r="V189" s="200"/>
      <c r="W189" s="199"/>
      <c r="X189" s="200"/>
      <c r="Y189" s="199"/>
      <c r="Z189" s="200"/>
      <c r="AA189" s="207"/>
      <c r="AB189" s="213"/>
      <c r="AC189" s="205"/>
      <c r="AD189" s="199"/>
      <c r="AE189" s="200"/>
      <c r="AF189" s="205"/>
      <c r="AG189" s="199"/>
      <c r="AH189" s="200"/>
      <c r="AI189" s="205"/>
      <c r="AJ189" s="199"/>
      <c r="AK189" s="209"/>
      <c r="AL189" s="205"/>
      <c r="AM189" s="212"/>
    </row>
    <row r="190" spans="1:39" ht="15" customHeight="1" x14ac:dyDescent="0.25">
      <c r="A190" s="214"/>
      <c r="B190" s="199"/>
      <c r="C190" s="199"/>
      <c r="D190" s="199"/>
      <c r="E190" s="199"/>
      <c r="F190" s="218"/>
      <c r="G190" s="199"/>
      <c r="H190" s="216"/>
      <c r="I190" s="199"/>
      <c r="J190" s="216"/>
      <c r="K190" s="103"/>
      <c r="L190" s="103"/>
      <c r="M190" s="103"/>
      <c r="N190" s="102"/>
      <c r="O190" s="102"/>
      <c r="P190" s="105">
        <f t="shared" si="361"/>
        <v>0</v>
      </c>
      <c r="Q190" s="213"/>
      <c r="R190" s="213"/>
      <c r="S190" s="213"/>
      <c r="T190" s="213"/>
      <c r="U190" s="199"/>
      <c r="V190" s="200"/>
      <c r="W190" s="199"/>
      <c r="X190" s="200"/>
      <c r="Y190" s="199"/>
      <c r="Z190" s="200"/>
      <c r="AA190" s="207"/>
      <c r="AB190" s="213"/>
      <c r="AC190" s="205"/>
      <c r="AD190" s="199"/>
      <c r="AE190" s="200"/>
      <c r="AF190" s="205"/>
      <c r="AG190" s="199"/>
      <c r="AH190" s="200"/>
      <c r="AI190" s="205"/>
      <c r="AJ190" s="199"/>
      <c r="AK190" s="209"/>
      <c r="AL190" s="205"/>
      <c r="AM190" s="212"/>
    </row>
    <row r="191" spans="1:39" ht="15" customHeight="1" x14ac:dyDescent="0.25">
      <c r="A191" s="214"/>
      <c r="B191" s="199"/>
      <c r="C191" s="199"/>
      <c r="D191" s="199"/>
      <c r="E191" s="199"/>
      <c r="F191" s="218"/>
      <c r="G191" s="199"/>
      <c r="H191" s="216"/>
      <c r="I191" s="199"/>
      <c r="J191" s="216"/>
      <c r="K191" s="103"/>
      <c r="L191" s="103"/>
      <c r="M191" s="103"/>
      <c r="N191" s="102"/>
      <c r="O191" s="102"/>
      <c r="P191" s="105">
        <f t="shared" si="361"/>
        <v>0</v>
      </c>
      <c r="Q191" s="213"/>
      <c r="R191" s="213"/>
      <c r="S191" s="213"/>
      <c r="T191" s="213"/>
      <c r="U191" s="199"/>
      <c r="V191" s="200"/>
      <c r="W191" s="199"/>
      <c r="X191" s="200"/>
      <c r="Y191" s="199"/>
      <c r="Z191" s="200"/>
      <c r="AA191" s="207"/>
      <c r="AB191" s="213"/>
      <c r="AC191" s="205"/>
      <c r="AD191" s="199"/>
      <c r="AE191" s="200"/>
      <c r="AF191" s="205"/>
      <c r="AG191" s="199"/>
      <c r="AH191" s="200"/>
      <c r="AI191" s="205"/>
      <c r="AJ191" s="199"/>
      <c r="AK191" s="209"/>
      <c r="AL191" s="205"/>
      <c r="AM191" s="212"/>
    </row>
    <row r="192" spans="1:39" ht="15" customHeight="1" x14ac:dyDescent="0.25">
      <c r="A192" s="214"/>
      <c r="B192" s="199"/>
      <c r="C192" s="199"/>
      <c r="D192" s="199"/>
      <c r="E192" s="199"/>
      <c r="F192" s="218"/>
      <c r="G192" s="199"/>
      <c r="H192" s="217"/>
      <c r="I192" s="199"/>
      <c r="J192" s="217"/>
      <c r="K192" s="103"/>
      <c r="L192" s="103"/>
      <c r="M192" s="103"/>
      <c r="N192" s="102"/>
      <c r="O192" s="102"/>
      <c r="P192" s="105">
        <f t="shared" si="361"/>
        <v>0</v>
      </c>
      <c r="Q192" s="213"/>
      <c r="R192" s="213"/>
      <c r="S192" s="213"/>
      <c r="T192" s="213"/>
      <c r="U192" s="199"/>
      <c r="V192" s="200"/>
      <c r="W192" s="199"/>
      <c r="X192" s="200"/>
      <c r="Y192" s="199"/>
      <c r="Z192" s="200"/>
      <c r="AA192" s="207"/>
      <c r="AB192" s="213"/>
      <c r="AC192" s="206"/>
      <c r="AD192" s="199"/>
      <c r="AE192" s="200"/>
      <c r="AF192" s="206"/>
      <c r="AG192" s="199"/>
      <c r="AH192" s="200"/>
      <c r="AI192" s="206"/>
      <c r="AJ192" s="199"/>
      <c r="AK192" s="210"/>
      <c r="AL192" s="206"/>
      <c r="AM192" s="212"/>
    </row>
    <row r="193" spans="1:39" ht="15" customHeight="1" x14ac:dyDescent="0.25">
      <c r="A193" s="214">
        <v>38</v>
      </c>
      <c r="B193" s="199"/>
      <c r="C193" s="199"/>
      <c r="D193" s="199"/>
      <c r="E193" s="199"/>
      <c r="F193" s="218" t="str">
        <f t="shared" ref="F193" si="362">IF(AM193=40,"TIEMPO COMPLETO",IF(AM193&gt;=20,"MEDIO TIEMPO",IF(AM193&gt;=1,"TIEMPO PARCIAL","")))</f>
        <v/>
      </c>
      <c r="G193" s="199"/>
      <c r="H193" s="215"/>
      <c r="I193" s="199"/>
      <c r="J193" s="215"/>
      <c r="K193" s="103"/>
      <c r="L193" s="103"/>
      <c r="M193" s="103"/>
      <c r="N193" s="102"/>
      <c r="O193" s="102"/>
      <c r="P193" s="105">
        <f>N193*O193</f>
        <v>0</v>
      </c>
      <c r="Q193" s="213">
        <f>SUM(P193:P197)</f>
        <v>0</v>
      </c>
      <c r="R193" s="213">
        <f t="shared" ref="R193" si="363">COUNT(N193:N197)</f>
        <v>0</v>
      </c>
      <c r="S193" s="213">
        <f t="shared" ref="S193" si="364">SUM(O193:O197)</f>
        <v>0</v>
      </c>
      <c r="T193" s="213">
        <f t="shared" ref="T193" si="365">COUNT(N193:N197)</f>
        <v>0</v>
      </c>
      <c r="U193" s="199"/>
      <c r="V193" s="200"/>
      <c r="W193" s="199"/>
      <c r="X193" s="200"/>
      <c r="Y193" s="199"/>
      <c r="Z193" s="200"/>
      <c r="AA193" s="207"/>
      <c r="AB193" s="213">
        <f t="shared" ref="AB193" si="366">+AA193+Z193+V193+Q193+R193+S193+T193+X193</f>
        <v>0</v>
      </c>
      <c r="AC193" s="204" t="str">
        <f t="shared" ref="AC193" si="367">IF(L193="","",(AB193/$AM193))</f>
        <v/>
      </c>
      <c r="AD193" s="199"/>
      <c r="AE193" s="200"/>
      <c r="AF193" s="204" t="str">
        <f t="shared" ref="AF193" si="368">IF(AD193="","",(AE193/$AM193))</f>
        <v/>
      </c>
      <c r="AG193" s="199"/>
      <c r="AH193" s="200"/>
      <c r="AI193" s="204" t="str">
        <f t="shared" ref="AI193" si="369">IF(AG193="","",(AH193/$AM193))</f>
        <v/>
      </c>
      <c r="AJ193" s="199"/>
      <c r="AK193" s="208"/>
      <c r="AL193" s="204" t="str">
        <f t="shared" ref="AL193" si="370">IF(AJ193="","",(AK193/$AM193))</f>
        <v/>
      </c>
      <c r="AM193" s="211">
        <f t="shared" si="260"/>
        <v>0</v>
      </c>
    </row>
    <row r="194" spans="1:39" ht="15" customHeight="1" x14ac:dyDescent="0.25">
      <c r="A194" s="214"/>
      <c r="B194" s="199"/>
      <c r="C194" s="199"/>
      <c r="D194" s="199"/>
      <c r="E194" s="199"/>
      <c r="F194" s="218"/>
      <c r="G194" s="199"/>
      <c r="H194" s="216"/>
      <c r="I194" s="199"/>
      <c r="J194" s="216"/>
      <c r="K194" s="103"/>
      <c r="L194" s="103"/>
      <c r="M194" s="103"/>
      <c r="N194" s="102"/>
      <c r="O194" s="102"/>
      <c r="P194" s="105">
        <f t="shared" ref="P194:P197" si="371">N194*O194</f>
        <v>0</v>
      </c>
      <c r="Q194" s="213"/>
      <c r="R194" s="213"/>
      <c r="S194" s="213"/>
      <c r="T194" s="213"/>
      <c r="U194" s="199"/>
      <c r="V194" s="200"/>
      <c r="W194" s="199"/>
      <c r="X194" s="200"/>
      <c r="Y194" s="199"/>
      <c r="Z194" s="200"/>
      <c r="AA194" s="207"/>
      <c r="AB194" s="213"/>
      <c r="AC194" s="205"/>
      <c r="AD194" s="199"/>
      <c r="AE194" s="200"/>
      <c r="AF194" s="205"/>
      <c r="AG194" s="199"/>
      <c r="AH194" s="200"/>
      <c r="AI194" s="205"/>
      <c r="AJ194" s="199"/>
      <c r="AK194" s="209"/>
      <c r="AL194" s="205"/>
      <c r="AM194" s="212"/>
    </row>
    <row r="195" spans="1:39" ht="15" customHeight="1" x14ac:dyDescent="0.25">
      <c r="A195" s="214"/>
      <c r="B195" s="199"/>
      <c r="C195" s="199"/>
      <c r="D195" s="199"/>
      <c r="E195" s="199"/>
      <c r="F195" s="218"/>
      <c r="G195" s="199"/>
      <c r="H195" s="216"/>
      <c r="I195" s="199"/>
      <c r="J195" s="216"/>
      <c r="K195" s="103"/>
      <c r="L195" s="103"/>
      <c r="M195" s="103"/>
      <c r="N195" s="102"/>
      <c r="O195" s="102"/>
      <c r="P195" s="105">
        <f t="shared" si="371"/>
        <v>0</v>
      </c>
      <c r="Q195" s="213"/>
      <c r="R195" s="213"/>
      <c r="S195" s="213"/>
      <c r="T195" s="213"/>
      <c r="U195" s="199"/>
      <c r="V195" s="200"/>
      <c r="W195" s="199"/>
      <c r="X195" s="200"/>
      <c r="Y195" s="199"/>
      <c r="Z195" s="200"/>
      <c r="AA195" s="207"/>
      <c r="AB195" s="213"/>
      <c r="AC195" s="205"/>
      <c r="AD195" s="199"/>
      <c r="AE195" s="200"/>
      <c r="AF195" s="205"/>
      <c r="AG195" s="199"/>
      <c r="AH195" s="200"/>
      <c r="AI195" s="205"/>
      <c r="AJ195" s="199"/>
      <c r="AK195" s="209"/>
      <c r="AL195" s="205"/>
      <c r="AM195" s="212"/>
    </row>
    <row r="196" spans="1:39" ht="15" customHeight="1" x14ac:dyDescent="0.25">
      <c r="A196" s="214"/>
      <c r="B196" s="199"/>
      <c r="C196" s="199"/>
      <c r="D196" s="199"/>
      <c r="E196" s="199"/>
      <c r="F196" s="218"/>
      <c r="G196" s="199"/>
      <c r="H196" s="216"/>
      <c r="I196" s="199"/>
      <c r="J196" s="216"/>
      <c r="K196" s="103"/>
      <c r="L196" s="103"/>
      <c r="M196" s="103"/>
      <c r="N196" s="102"/>
      <c r="O196" s="102"/>
      <c r="P196" s="105">
        <f t="shared" si="371"/>
        <v>0</v>
      </c>
      <c r="Q196" s="213"/>
      <c r="R196" s="213"/>
      <c r="S196" s="213"/>
      <c r="T196" s="213"/>
      <c r="U196" s="199"/>
      <c r="V196" s="200"/>
      <c r="W196" s="199"/>
      <c r="X196" s="200"/>
      <c r="Y196" s="199"/>
      <c r="Z196" s="200"/>
      <c r="AA196" s="207"/>
      <c r="AB196" s="213"/>
      <c r="AC196" s="205"/>
      <c r="AD196" s="199"/>
      <c r="AE196" s="200"/>
      <c r="AF196" s="205"/>
      <c r="AG196" s="199"/>
      <c r="AH196" s="200"/>
      <c r="AI196" s="205"/>
      <c r="AJ196" s="199"/>
      <c r="AK196" s="209"/>
      <c r="AL196" s="205"/>
      <c r="AM196" s="212"/>
    </row>
    <row r="197" spans="1:39" ht="15" customHeight="1" x14ac:dyDescent="0.25">
      <c r="A197" s="214"/>
      <c r="B197" s="199"/>
      <c r="C197" s="199"/>
      <c r="D197" s="199"/>
      <c r="E197" s="199"/>
      <c r="F197" s="218"/>
      <c r="G197" s="199"/>
      <c r="H197" s="217"/>
      <c r="I197" s="199"/>
      <c r="J197" s="217"/>
      <c r="K197" s="103"/>
      <c r="L197" s="103"/>
      <c r="M197" s="103"/>
      <c r="N197" s="102"/>
      <c r="O197" s="102"/>
      <c r="P197" s="105">
        <f t="shared" si="371"/>
        <v>0</v>
      </c>
      <c r="Q197" s="213"/>
      <c r="R197" s="213"/>
      <c r="S197" s="213"/>
      <c r="T197" s="213"/>
      <c r="U197" s="199"/>
      <c r="V197" s="200"/>
      <c r="W197" s="199"/>
      <c r="X197" s="200"/>
      <c r="Y197" s="199"/>
      <c r="Z197" s="200"/>
      <c r="AA197" s="207"/>
      <c r="AB197" s="213"/>
      <c r="AC197" s="206"/>
      <c r="AD197" s="199"/>
      <c r="AE197" s="200"/>
      <c r="AF197" s="206"/>
      <c r="AG197" s="199"/>
      <c r="AH197" s="200"/>
      <c r="AI197" s="206"/>
      <c r="AJ197" s="199"/>
      <c r="AK197" s="210"/>
      <c r="AL197" s="206"/>
      <c r="AM197" s="212"/>
    </row>
    <row r="198" spans="1:39" ht="15" customHeight="1" x14ac:dyDescent="0.25">
      <c r="A198" s="214">
        <v>39</v>
      </c>
      <c r="B198" s="199"/>
      <c r="C198" s="199"/>
      <c r="D198" s="199"/>
      <c r="E198" s="199"/>
      <c r="F198" s="218" t="str">
        <f t="shared" ref="F198" si="372">IF(AM198=40,"TIEMPO COMPLETO",IF(AM198&gt;=20,"MEDIO TIEMPO",IF(AM198&gt;=1,"TIEMPO PARCIAL","")))</f>
        <v/>
      </c>
      <c r="G198" s="199"/>
      <c r="H198" s="215"/>
      <c r="I198" s="199"/>
      <c r="J198" s="215"/>
      <c r="K198" s="103"/>
      <c r="L198" s="103"/>
      <c r="M198" s="103"/>
      <c r="N198" s="102"/>
      <c r="O198" s="102"/>
      <c r="P198" s="105">
        <f>N198*O198</f>
        <v>0</v>
      </c>
      <c r="Q198" s="213">
        <f>SUM(P198:P202)</f>
        <v>0</v>
      </c>
      <c r="R198" s="213">
        <f t="shared" ref="R198" si="373">COUNT(N198:N202)</f>
        <v>0</v>
      </c>
      <c r="S198" s="213">
        <f t="shared" ref="S198" si="374">SUM(O198:O202)</f>
        <v>0</v>
      </c>
      <c r="T198" s="213">
        <f t="shared" ref="T198" si="375">COUNT(N198:N202)</f>
        <v>0</v>
      </c>
      <c r="U198" s="199"/>
      <c r="V198" s="200"/>
      <c r="W198" s="199"/>
      <c r="X198" s="200"/>
      <c r="Y198" s="199"/>
      <c r="Z198" s="200"/>
      <c r="AA198" s="207"/>
      <c r="AB198" s="213">
        <f t="shared" ref="AB198" si="376">+AA198+Z198+V198+Q198+R198+S198+T198+X198</f>
        <v>0</v>
      </c>
      <c r="AC198" s="204" t="str">
        <f t="shared" ref="AC198" si="377">IF(L198="","",(AB198/$AM198))</f>
        <v/>
      </c>
      <c r="AD198" s="199"/>
      <c r="AE198" s="200"/>
      <c r="AF198" s="204" t="str">
        <f t="shared" ref="AF198" si="378">IF(AD198="","",(AE198/$AM198))</f>
        <v/>
      </c>
      <c r="AG198" s="199"/>
      <c r="AH198" s="200"/>
      <c r="AI198" s="204" t="str">
        <f t="shared" ref="AI198" si="379">IF(AG198="","",(AH198/$AM198))</f>
        <v/>
      </c>
      <c r="AJ198" s="199"/>
      <c r="AK198" s="208"/>
      <c r="AL198" s="204" t="str">
        <f t="shared" ref="AL198" si="380">IF(AJ198="","",(AK198/$AM198))</f>
        <v/>
      </c>
      <c r="AM198" s="211">
        <f t="shared" si="260"/>
        <v>0</v>
      </c>
    </row>
    <row r="199" spans="1:39" ht="15" customHeight="1" x14ac:dyDescent="0.25">
      <c r="A199" s="214"/>
      <c r="B199" s="199"/>
      <c r="C199" s="199"/>
      <c r="D199" s="199"/>
      <c r="E199" s="199"/>
      <c r="F199" s="218"/>
      <c r="G199" s="199"/>
      <c r="H199" s="216"/>
      <c r="I199" s="199"/>
      <c r="J199" s="216"/>
      <c r="K199" s="103"/>
      <c r="L199" s="103"/>
      <c r="M199" s="103"/>
      <c r="N199" s="102"/>
      <c r="O199" s="102"/>
      <c r="P199" s="105">
        <f t="shared" ref="P199:P202" si="381">N199*O199</f>
        <v>0</v>
      </c>
      <c r="Q199" s="213"/>
      <c r="R199" s="213"/>
      <c r="S199" s="213"/>
      <c r="T199" s="213"/>
      <c r="U199" s="199"/>
      <c r="V199" s="200"/>
      <c r="W199" s="199"/>
      <c r="X199" s="200"/>
      <c r="Y199" s="199"/>
      <c r="Z199" s="200"/>
      <c r="AA199" s="207"/>
      <c r="AB199" s="213"/>
      <c r="AC199" s="205"/>
      <c r="AD199" s="199"/>
      <c r="AE199" s="200"/>
      <c r="AF199" s="205"/>
      <c r="AG199" s="199"/>
      <c r="AH199" s="200"/>
      <c r="AI199" s="205"/>
      <c r="AJ199" s="199"/>
      <c r="AK199" s="209"/>
      <c r="AL199" s="205"/>
      <c r="AM199" s="212"/>
    </row>
    <row r="200" spans="1:39" ht="15" customHeight="1" x14ac:dyDescent="0.25">
      <c r="A200" s="214"/>
      <c r="B200" s="199"/>
      <c r="C200" s="199"/>
      <c r="D200" s="199"/>
      <c r="E200" s="199"/>
      <c r="F200" s="218"/>
      <c r="G200" s="199"/>
      <c r="H200" s="216"/>
      <c r="I200" s="199"/>
      <c r="J200" s="216"/>
      <c r="K200" s="103"/>
      <c r="L200" s="103"/>
      <c r="M200" s="103"/>
      <c r="N200" s="102"/>
      <c r="O200" s="102"/>
      <c r="P200" s="105">
        <f t="shared" si="381"/>
        <v>0</v>
      </c>
      <c r="Q200" s="213"/>
      <c r="R200" s="213"/>
      <c r="S200" s="213"/>
      <c r="T200" s="213"/>
      <c r="U200" s="199"/>
      <c r="V200" s="200"/>
      <c r="W200" s="199"/>
      <c r="X200" s="200"/>
      <c r="Y200" s="199"/>
      <c r="Z200" s="200"/>
      <c r="AA200" s="207"/>
      <c r="AB200" s="213"/>
      <c r="AC200" s="205"/>
      <c r="AD200" s="199"/>
      <c r="AE200" s="200"/>
      <c r="AF200" s="205"/>
      <c r="AG200" s="199"/>
      <c r="AH200" s="200"/>
      <c r="AI200" s="205"/>
      <c r="AJ200" s="199"/>
      <c r="AK200" s="209"/>
      <c r="AL200" s="205"/>
      <c r="AM200" s="212"/>
    </row>
    <row r="201" spans="1:39" ht="15" customHeight="1" x14ac:dyDescent="0.25">
      <c r="A201" s="214"/>
      <c r="B201" s="199"/>
      <c r="C201" s="199"/>
      <c r="D201" s="199"/>
      <c r="E201" s="199"/>
      <c r="F201" s="218"/>
      <c r="G201" s="199"/>
      <c r="H201" s="216"/>
      <c r="I201" s="199"/>
      <c r="J201" s="216"/>
      <c r="K201" s="103"/>
      <c r="L201" s="103"/>
      <c r="M201" s="103"/>
      <c r="N201" s="102"/>
      <c r="O201" s="102"/>
      <c r="P201" s="105">
        <f t="shared" si="381"/>
        <v>0</v>
      </c>
      <c r="Q201" s="213"/>
      <c r="R201" s="213"/>
      <c r="S201" s="213"/>
      <c r="T201" s="213"/>
      <c r="U201" s="199"/>
      <c r="V201" s="200"/>
      <c r="W201" s="199"/>
      <c r="X201" s="200"/>
      <c r="Y201" s="199"/>
      <c r="Z201" s="200"/>
      <c r="AA201" s="207"/>
      <c r="AB201" s="213"/>
      <c r="AC201" s="205"/>
      <c r="AD201" s="199"/>
      <c r="AE201" s="200"/>
      <c r="AF201" s="205"/>
      <c r="AG201" s="199"/>
      <c r="AH201" s="200"/>
      <c r="AI201" s="205"/>
      <c r="AJ201" s="199"/>
      <c r="AK201" s="209"/>
      <c r="AL201" s="205"/>
      <c r="AM201" s="212"/>
    </row>
    <row r="202" spans="1:39" ht="15" customHeight="1" x14ac:dyDescent="0.25">
      <c r="A202" s="214"/>
      <c r="B202" s="199"/>
      <c r="C202" s="199"/>
      <c r="D202" s="199"/>
      <c r="E202" s="199"/>
      <c r="F202" s="218"/>
      <c r="G202" s="199"/>
      <c r="H202" s="217"/>
      <c r="I202" s="199"/>
      <c r="J202" s="217"/>
      <c r="K202" s="103"/>
      <c r="L202" s="103"/>
      <c r="M202" s="103"/>
      <c r="N202" s="102"/>
      <c r="O202" s="102"/>
      <c r="P202" s="105">
        <f t="shared" si="381"/>
        <v>0</v>
      </c>
      <c r="Q202" s="213"/>
      <c r="R202" s="213"/>
      <c r="S202" s="213"/>
      <c r="T202" s="213"/>
      <c r="U202" s="199"/>
      <c r="V202" s="200"/>
      <c r="W202" s="199"/>
      <c r="X202" s="200"/>
      <c r="Y202" s="199"/>
      <c r="Z202" s="200"/>
      <c r="AA202" s="207"/>
      <c r="AB202" s="213"/>
      <c r="AC202" s="206"/>
      <c r="AD202" s="199"/>
      <c r="AE202" s="200"/>
      <c r="AF202" s="206"/>
      <c r="AG202" s="199"/>
      <c r="AH202" s="200"/>
      <c r="AI202" s="206"/>
      <c r="AJ202" s="199"/>
      <c r="AK202" s="210"/>
      <c r="AL202" s="206"/>
      <c r="AM202" s="212"/>
    </row>
    <row r="203" spans="1:39" ht="15" customHeight="1" x14ac:dyDescent="0.25">
      <c r="A203" s="214">
        <v>40</v>
      </c>
      <c r="B203" s="199"/>
      <c r="C203" s="199"/>
      <c r="D203" s="199"/>
      <c r="E203" s="199"/>
      <c r="F203" s="218" t="str">
        <f t="shared" ref="F203" si="382">IF(AM203=40,"TIEMPO COMPLETO",IF(AM203&gt;=20,"MEDIO TIEMPO",IF(AM203&gt;=1,"TIEMPO PARCIAL","")))</f>
        <v/>
      </c>
      <c r="G203" s="199"/>
      <c r="H203" s="215"/>
      <c r="I203" s="199"/>
      <c r="J203" s="215"/>
      <c r="K203" s="103"/>
      <c r="L203" s="103"/>
      <c r="M203" s="103"/>
      <c r="N203" s="102"/>
      <c r="O203" s="102"/>
      <c r="P203" s="105">
        <f>N203*O203</f>
        <v>0</v>
      </c>
      <c r="Q203" s="213">
        <f>SUM(P203:P207)</f>
        <v>0</v>
      </c>
      <c r="R203" s="213">
        <f t="shared" ref="R203" si="383">COUNT(N203:N207)</f>
        <v>0</v>
      </c>
      <c r="S203" s="213">
        <f t="shared" ref="S203" si="384">SUM(O203:O207)</f>
        <v>0</v>
      </c>
      <c r="T203" s="213">
        <f t="shared" ref="T203" si="385">COUNT(N203:N207)</f>
        <v>0</v>
      </c>
      <c r="U203" s="199"/>
      <c r="V203" s="200"/>
      <c r="W203" s="199"/>
      <c r="X203" s="200"/>
      <c r="Y203" s="199"/>
      <c r="Z203" s="200"/>
      <c r="AA203" s="207"/>
      <c r="AB203" s="213">
        <f t="shared" ref="AB203" si="386">+AA203+Z203+V203+Q203+R203+S203+T203+X203</f>
        <v>0</v>
      </c>
      <c r="AC203" s="204" t="str">
        <f t="shared" ref="AC203" si="387">IF(L203="","",(AB203/$AM203))</f>
        <v/>
      </c>
      <c r="AD203" s="199"/>
      <c r="AE203" s="200"/>
      <c r="AF203" s="204" t="str">
        <f t="shared" ref="AF203" si="388">IF(AD203="","",(AE203/$AM203))</f>
        <v/>
      </c>
      <c r="AG203" s="199"/>
      <c r="AH203" s="200"/>
      <c r="AI203" s="204" t="str">
        <f t="shared" ref="AI203" si="389">IF(AG203="","",(AH203/$AM203))</f>
        <v/>
      </c>
      <c r="AJ203" s="199"/>
      <c r="AK203" s="208"/>
      <c r="AL203" s="204" t="str">
        <f t="shared" ref="AL203" si="390">IF(AJ203="","",(AK203/$AM203))</f>
        <v/>
      </c>
      <c r="AM203" s="211">
        <f t="shared" ref="AM203:AM208" si="391">AK203+AB203+AH203+AE203</f>
        <v>0</v>
      </c>
    </row>
    <row r="204" spans="1:39" ht="15" customHeight="1" x14ac:dyDescent="0.25">
      <c r="A204" s="214"/>
      <c r="B204" s="199"/>
      <c r="C204" s="199"/>
      <c r="D204" s="199"/>
      <c r="E204" s="199"/>
      <c r="F204" s="218"/>
      <c r="G204" s="199"/>
      <c r="H204" s="216"/>
      <c r="I204" s="199"/>
      <c r="J204" s="216"/>
      <c r="K204" s="103"/>
      <c r="L204" s="103"/>
      <c r="M204" s="103"/>
      <c r="N204" s="102"/>
      <c r="O204" s="102"/>
      <c r="P204" s="105">
        <f t="shared" ref="P204:P207" si="392">N204*O204</f>
        <v>0</v>
      </c>
      <c r="Q204" s="213"/>
      <c r="R204" s="213"/>
      <c r="S204" s="213"/>
      <c r="T204" s="213"/>
      <c r="U204" s="199"/>
      <c r="V204" s="200"/>
      <c r="W204" s="199"/>
      <c r="X204" s="200"/>
      <c r="Y204" s="199"/>
      <c r="Z204" s="200"/>
      <c r="AA204" s="207"/>
      <c r="AB204" s="213"/>
      <c r="AC204" s="205"/>
      <c r="AD204" s="199"/>
      <c r="AE204" s="200"/>
      <c r="AF204" s="205"/>
      <c r="AG204" s="199"/>
      <c r="AH204" s="200"/>
      <c r="AI204" s="205"/>
      <c r="AJ204" s="199"/>
      <c r="AK204" s="209"/>
      <c r="AL204" s="205"/>
      <c r="AM204" s="212"/>
    </row>
    <row r="205" spans="1:39" ht="15" customHeight="1" x14ac:dyDescent="0.25">
      <c r="A205" s="214"/>
      <c r="B205" s="199"/>
      <c r="C205" s="199"/>
      <c r="D205" s="199"/>
      <c r="E205" s="199"/>
      <c r="F205" s="218"/>
      <c r="G205" s="199"/>
      <c r="H205" s="216"/>
      <c r="I205" s="199"/>
      <c r="J205" s="216"/>
      <c r="K205" s="103"/>
      <c r="L205" s="103"/>
      <c r="M205" s="103"/>
      <c r="N205" s="102"/>
      <c r="O205" s="102"/>
      <c r="P205" s="105">
        <f t="shared" si="392"/>
        <v>0</v>
      </c>
      <c r="Q205" s="213"/>
      <c r="R205" s="213"/>
      <c r="S205" s="213"/>
      <c r="T205" s="213"/>
      <c r="U205" s="199"/>
      <c r="V205" s="200"/>
      <c r="W205" s="199"/>
      <c r="X205" s="200"/>
      <c r="Y205" s="199"/>
      <c r="Z205" s="200"/>
      <c r="AA205" s="207"/>
      <c r="AB205" s="213"/>
      <c r="AC205" s="205"/>
      <c r="AD205" s="199"/>
      <c r="AE205" s="200"/>
      <c r="AF205" s="205"/>
      <c r="AG205" s="199"/>
      <c r="AH205" s="200"/>
      <c r="AI205" s="205"/>
      <c r="AJ205" s="199"/>
      <c r="AK205" s="209"/>
      <c r="AL205" s="205"/>
      <c r="AM205" s="212"/>
    </row>
    <row r="206" spans="1:39" ht="15" customHeight="1" x14ac:dyDescent="0.25">
      <c r="A206" s="214"/>
      <c r="B206" s="199"/>
      <c r="C206" s="199"/>
      <c r="D206" s="199"/>
      <c r="E206" s="199"/>
      <c r="F206" s="218"/>
      <c r="G206" s="199"/>
      <c r="H206" s="216"/>
      <c r="I206" s="199"/>
      <c r="J206" s="216"/>
      <c r="K206" s="103"/>
      <c r="L206" s="103"/>
      <c r="M206" s="103"/>
      <c r="N206" s="102"/>
      <c r="O206" s="102"/>
      <c r="P206" s="105">
        <f t="shared" si="392"/>
        <v>0</v>
      </c>
      <c r="Q206" s="213"/>
      <c r="R206" s="213"/>
      <c r="S206" s="213"/>
      <c r="T206" s="213"/>
      <c r="U206" s="199"/>
      <c r="V206" s="200"/>
      <c r="W206" s="199"/>
      <c r="X206" s="200"/>
      <c r="Y206" s="199"/>
      <c r="Z206" s="200"/>
      <c r="AA206" s="207"/>
      <c r="AB206" s="213"/>
      <c r="AC206" s="205"/>
      <c r="AD206" s="199"/>
      <c r="AE206" s="200"/>
      <c r="AF206" s="205"/>
      <c r="AG206" s="199"/>
      <c r="AH206" s="200"/>
      <c r="AI206" s="205"/>
      <c r="AJ206" s="199"/>
      <c r="AK206" s="209"/>
      <c r="AL206" s="205"/>
      <c r="AM206" s="212"/>
    </row>
    <row r="207" spans="1:39" ht="15" customHeight="1" x14ac:dyDescent="0.25">
      <c r="A207" s="214"/>
      <c r="B207" s="199"/>
      <c r="C207" s="199"/>
      <c r="D207" s="199"/>
      <c r="E207" s="199"/>
      <c r="F207" s="218"/>
      <c r="G207" s="199"/>
      <c r="H207" s="217"/>
      <c r="I207" s="199"/>
      <c r="J207" s="217"/>
      <c r="K207" s="103"/>
      <c r="L207" s="103"/>
      <c r="M207" s="103"/>
      <c r="N207" s="102"/>
      <c r="O207" s="102"/>
      <c r="P207" s="105">
        <f t="shared" si="392"/>
        <v>0</v>
      </c>
      <c r="Q207" s="213"/>
      <c r="R207" s="213"/>
      <c r="S207" s="213"/>
      <c r="T207" s="213"/>
      <c r="U207" s="199"/>
      <c r="V207" s="200"/>
      <c r="W207" s="199"/>
      <c r="X207" s="200"/>
      <c r="Y207" s="199"/>
      <c r="Z207" s="200"/>
      <c r="AA207" s="207"/>
      <c r="AB207" s="213"/>
      <c r="AC207" s="206"/>
      <c r="AD207" s="199"/>
      <c r="AE207" s="200"/>
      <c r="AF207" s="206"/>
      <c r="AG207" s="199"/>
      <c r="AH207" s="200"/>
      <c r="AI207" s="206"/>
      <c r="AJ207" s="199"/>
      <c r="AK207" s="210"/>
      <c r="AL207" s="206"/>
      <c r="AM207" s="212"/>
    </row>
    <row r="208" spans="1:39" ht="15" customHeight="1" x14ac:dyDescent="0.25">
      <c r="A208" s="214">
        <v>41</v>
      </c>
      <c r="B208" s="199"/>
      <c r="C208" s="199"/>
      <c r="D208" s="199"/>
      <c r="E208" s="199"/>
      <c r="F208" s="218" t="str">
        <f t="shared" ref="F208" si="393">IF(AM208=40,"TIEMPO COMPLETO",IF(AM208&gt;=20,"MEDIO TIEMPO",IF(AM208&gt;=1,"TIEMPO PARCIAL","")))</f>
        <v/>
      </c>
      <c r="G208" s="199"/>
      <c r="H208" s="215"/>
      <c r="I208" s="199"/>
      <c r="J208" s="215"/>
      <c r="K208" s="103"/>
      <c r="L208" s="103"/>
      <c r="M208" s="103"/>
      <c r="N208" s="102"/>
      <c r="O208" s="102"/>
      <c r="P208" s="105">
        <f>N208*O208</f>
        <v>0</v>
      </c>
      <c r="Q208" s="213">
        <f>SUM(P208:P212)</f>
        <v>0</v>
      </c>
      <c r="R208" s="213">
        <f t="shared" ref="R208" si="394">COUNT(N208:N212)</f>
        <v>0</v>
      </c>
      <c r="S208" s="213">
        <f t="shared" ref="S208" si="395">SUM(O208:O212)</f>
        <v>0</v>
      </c>
      <c r="T208" s="213">
        <f t="shared" ref="T208" si="396">COUNT(N208:N212)</f>
        <v>0</v>
      </c>
      <c r="U208" s="199"/>
      <c r="V208" s="200"/>
      <c r="W208" s="199"/>
      <c r="X208" s="200"/>
      <c r="Y208" s="199"/>
      <c r="Z208" s="200"/>
      <c r="AA208" s="207"/>
      <c r="AB208" s="213">
        <f t="shared" ref="AB208" si="397">+AA208+Z208+V208+Q208+R208+S208+T208+X208</f>
        <v>0</v>
      </c>
      <c r="AC208" s="204" t="str">
        <f t="shared" ref="AC208" si="398">IF(L208="","",(AB208/$AM208))</f>
        <v/>
      </c>
      <c r="AD208" s="199"/>
      <c r="AE208" s="200"/>
      <c r="AF208" s="204" t="str">
        <f t="shared" ref="AF208" si="399">IF(AD208="","",(AE208/$AM208))</f>
        <v/>
      </c>
      <c r="AG208" s="199"/>
      <c r="AH208" s="200"/>
      <c r="AI208" s="204" t="str">
        <f t="shared" ref="AI208" si="400">IF(AG208="","",(AH208/$AM208))</f>
        <v/>
      </c>
      <c r="AJ208" s="199"/>
      <c r="AK208" s="208"/>
      <c r="AL208" s="204" t="str">
        <f t="shared" ref="AL208" si="401">IF(AJ208="","",(AK208/$AM208))</f>
        <v/>
      </c>
      <c r="AM208" s="211">
        <f t="shared" si="391"/>
        <v>0</v>
      </c>
    </row>
    <row r="209" spans="1:39" ht="15" customHeight="1" x14ac:dyDescent="0.25">
      <c r="A209" s="214"/>
      <c r="B209" s="199"/>
      <c r="C209" s="199"/>
      <c r="D209" s="199"/>
      <c r="E209" s="199"/>
      <c r="F209" s="218"/>
      <c r="G209" s="199"/>
      <c r="H209" s="216"/>
      <c r="I209" s="199"/>
      <c r="J209" s="216"/>
      <c r="K209" s="103"/>
      <c r="L209" s="103"/>
      <c r="M209" s="103"/>
      <c r="N209" s="102"/>
      <c r="O209" s="102"/>
      <c r="P209" s="105">
        <f t="shared" ref="P209:P212" si="402">N209*O209</f>
        <v>0</v>
      </c>
      <c r="Q209" s="213"/>
      <c r="R209" s="213"/>
      <c r="S209" s="213"/>
      <c r="T209" s="213"/>
      <c r="U209" s="199"/>
      <c r="V209" s="200"/>
      <c r="W209" s="199"/>
      <c r="X209" s="200"/>
      <c r="Y209" s="199"/>
      <c r="Z209" s="200"/>
      <c r="AA209" s="207"/>
      <c r="AB209" s="213"/>
      <c r="AC209" s="205"/>
      <c r="AD209" s="199"/>
      <c r="AE209" s="200"/>
      <c r="AF209" s="205"/>
      <c r="AG209" s="199"/>
      <c r="AH209" s="200"/>
      <c r="AI209" s="205"/>
      <c r="AJ209" s="199"/>
      <c r="AK209" s="209"/>
      <c r="AL209" s="205"/>
      <c r="AM209" s="212"/>
    </row>
    <row r="210" spans="1:39" ht="15" customHeight="1" x14ac:dyDescent="0.25">
      <c r="A210" s="214"/>
      <c r="B210" s="199"/>
      <c r="C210" s="199"/>
      <c r="D210" s="199"/>
      <c r="E210" s="199"/>
      <c r="F210" s="218"/>
      <c r="G210" s="199"/>
      <c r="H210" s="216"/>
      <c r="I210" s="199"/>
      <c r="J210" s="216"/>
      <c r="K210" s="103"/>
      <c r="L210" s="103"/>
      <c r="M210" s="103"/>
      <c r="N210" s="102"/>
      <c r="O210" s="102"/>
      <c r="P210" s="105">
        <f t="shared" si="402"/>
        <v>0</v>
      </c>
      <c r="Q210" s="213"/>
      <c r="R210" s="213"/>
      <c r="S210" s="213"/>
      <c r="T210" s="213"/>
      <c r="U210" s="199"/>
      <c r="V210" s="200"/>
      <c r="W210" s="199"/>
      <c r="X210" s="200"/>
      <c r="Y210" s="199"/>
      <c r="Z210" s="200"/>
      <c r="AA210" s="207"/>
      <c r="AB210" s="213"/>
      <c r="AC210" s="205"/>
      <c r="AD210" s="199"/>
      <c r="AE210" s="200"/>
      <c r="AF210" s="205"/>
      <c r="AG210" s="199"/>
      <c r="AH210" s="200"/>
      <c r="AI210" s="205"/>
      <c r="AJ210" s="199"/>
      <c r="AK210" s="209"/>
      <c r="AL210" s="205"/>
      <c r="AM210" s="212"/>
    </row>
    <row r="211" spans="1:39" ht="15" customHeight="1" x14ac:dyDescent="0.25">
      <c r="A211" s="214"/>
      <c r="B211" s="199"/>
      <c r="C211" s="199"/>
      <c r="D211" s="199"/>
      <c r="E211" s="199"/>
      <c r="F211" s="218"/>
      <c r="G211" s="199"/>
      <c r="H211" s="216"/>
      <c r="I211" s="199"/>
      <c r="J211" s="216"/>
      <c r="K211" s="103"/>
      <c r="L211" s="103"/>
      <c r="M211" s="103"/>
      <c r="N211" s="102"/>
      <c r="O211" s="102"/>
      <c r="P211" s="105">
        <f t="shared" si="402"/>
        <v>0</v>
      </c>
      <c r="Q211" s="213"/>
      <c r="R211" s="213"/>
      <c r="S211" s="213"/>
      <c r="T211" s="213"/>
      <c r="U211" s="199"/>
      <c r="V211" s="200"/>
      <c r="W211" s="199"/>
      <c r="X211" s="200"/>
      <c r="Y211" s="199"/>
      <c r="Z211" s="200"/>
      <c r="AA211" s="207"/>
      <c r="AB211" s="213"/>
      <c r="AC211" s="205"/>
      <c r="AD211" s="199"/>
      <c r="AE211" s="200"/>
      <c r="AF211" s="205"/>
      <c r="AG211" s="199"/>
      <c r="AH211" s="200"/>
      <c r="AI211" s="205"/>
      <c r="AJ211" s="199"/>
      <c r="AK211" s="209"/>
      <c r="AL211" s="205"/>
      <c r="AM211" s="212"/>
    </row>
    <row r="212" spans="1:39" ht="15" customHeight="1" x14ac:dyDescent="0.25">
      <c r="A212" s="214"/>
      <c r="B212" s="199"/>
      <c r="C212" s="199"/>
      <c r="D212" s="199"/>
      <c r="E212" s="199"/>
      <c r="F212" s="218"/>
      <c r="G212" s="199"/>
      <c r="H212" s="217"/>
      <c r="I212" s="199"/>
      <c r="J212" s="217"/>
      <c r="K212" s="103"/>
      <c r="L212" s="103"/>
      <c r="M212" s="103"/>
      <c r="N212" s="102"/>
      <c r="O212" s="102"/>
      <c r="P212" s="105">
        <f t="shared" si="402"/>
        <v>0</v>
      </c>
      <c r="Q212" s="213"/>
      <c r="R212" s="213"/>
      <c r="S212" s="213"/>
      <c r="T212" s="213"/>
      <c r="U212" s="199"/>
      <c r="V212" s="200"/>
      <c r="W212" s="199"/>
      <c r="X212" s="200"/>
      <c r="Y212" s="199"/>
      <c r="Z212" s="200"/>
      <c r="AA212" s="207"/>
      <c r="AB212" s="213"/>
      <c r="AC212" s="206"/>
      <c r="AD212" s="199"/>
      <c r="AE212" s="200"/>
      <c r="AF212" s="206"/>
      <c r="AG212" s="199"/>
      <c r="AH212" s="200"/>
      <c r="AI212" s="206"/>
      <c r="AJ212" s="199"/>
      <c r="AK212" s="210"/>
      <c r="AL212" s="206"/>
      <c r="AM212" s="212"/>
    </row>
    <row r="213" spans="1:39" ht="15" customHeight="1" x14ac:dyDescent="0.25">
      <c r="A213" s="214">
        <v>42</v>
      </c>
      <c r="B213" s="199"/>
      <c r="C213" s="199"/>
      <c r="D213" s="199"/>
      <c r="E213" s="199"/>
      <c r="F213" s="218" t="str">
        <f t="shared" ref="F213" si="403">IF(AM213=40,"TIEMPO COMPLETO",IF(AM213&gt;=20,"MEDIO TIEMPO",IF(AM213&gt;=1,"TIEMPO PARCIAL","")))</f>
        <v/>
      </c>
      <c r="G213" s="199"/>
      <c r="H213" s="215"/>
      <c r="I213" s="199"/>
      <c r="J213" s="215"/>
      <c r="K213" s="103"/>
      <c r="L213" s="103"/>
      <c r="M213" s="103"/>
      <c r="N213" s="102"/>
      <c r="O213" s="102"/>
      <c r="P213" s="105">
        <f>N213*O213</f>
        <v>0</v>
      </c>
      <c r="Q213" s="213">
        <f>SUM(P213:P217)</f>
        <v>0</v>
      </c>
      <c r="R213" s="213">
        <f t="shared" ref="R213" si="404">COUNT(N213:N217)</f>
        <v>0</v>
      </c>
      <c r="S213" s="213">
        <f t="shared" ref="S213" si="405">SUM(O213:O217)</f>
        <v>0</v>
      </c>
      <c r="T213" s="213">
        <f t="shared" ref="T213" si="406">COUNT(N213:N217)</f>
        <v>0</v>
      </c>
      <c r="U213" s="199"/>
      <c r="V213" s="200"/>
      <c r="W213" s="199"/>
      <c r="X213" s="200"/>
      <c r="Y213" s="199"/>
      <c r="Z213" s="200"/>
      <c r="AA213" s="207"/>
      <c r="AB213" s="213">
        <f t="shared" ref="AB213" si="407">+AA213+Z213+V213+Q213+R213+S213+T213+X213</f>
        <v>0</v>
      </c>
      <c r="AC213" s="204" t="str">
        <f t="shared" ref="AC213" si="408">IF(L213="","",(AB213/$AM213))</f>
        <v/>
      </c>
      <c r="AD213" s="199"/>
      <c r="AE213" s="200"/>
      <c r="AF213" s="204" t="str">
        <f t="shared" ref="AF213" si="409">IF(AD213="","",(AE213/$AM213))</f>
        <v/>
      </c>
      <c r="AG213" s="199"/>
      <c r="AH213" s="200"/>
      <c r="AI213" s="204" t="str">
        <f t="shared" ref="AI213" si="410">IF(AG213="","",(AH213/$AM213))</f>
        <v/>
      </c>
      <c r="AJ213" s="199"/>
      <c r="AK213" s="208"/>
      <c r="AL213" s="204" t="str">
        <f t="shared" ref="AL213" si="411">IF(AJ213="","",(AK213/$AM213))</f>
        <v/>
      </c>
      <c r="AM213" s="211">
        <f>AK213+AB213+AH213+AE213</f>
        <v>0</v>
      </c>
    </row>
    <row r="214" spans="1:39" ht="15" customHeight="1" x14ac:dyDescent="0.25">
      <c r="A214" s="214"/>
      <c r="B214" s="199"/>
      <c r="C214" s="199"/>
      <c r="D214" s="199"/>
      <c r="E214" s="199"/>
      <c r="F214" s="218"/>
      <c r="G214" s="199"/>
      <c r="H214" s="216"/>
      <c r="I214" s="199"/>
      <c r="J214" s="216"/>
      <c r="K214" s="103"/>
      <c r="L214" s="103"/>
      <c r="M214" s="103"/>
      <c r="N214" s="102"/>
      <c r="O214" s="102"/>
      <c r="P214" s="105">
        <f t="shared" ref="P214:P217" si="412">N214*O214</f>
        <v>0</v>
      </c>
      <c r="Q214" s="213"/>
      <c r="R214" s="213"/>
      <c r="S214" s="213"/>
      <c r="T214" s="213"/>
      <c r="U214" s="199"/>
      <c r="V214" s="200"/>
      <c r="W214" s="199"/>
      <c r="X214" s="200"/>
      <c r="Y214" s="199"/>
      <c r="Z214" s="200"/>
      <c r="AA214" s="207"/>
      <c r="AB214" s="213"/>
      <c r="AC214" s="205"/>
      <c r="AD214" s="199"/>
      <c r="AE214" s="200"/>
      <c r="AF214" s="205"/>
      <c r="AG214" s="199"/>
      <c r="AH214" s="200"/>
      <c r="AI214" s="205"/>
      <c r="AJ214" s="199"/>
      <c r="AK214" s="209"/>
      <c r="AL214" s="205"/>
      <c r="AM214" s="212"/>
    </row>
    <row r="215" spans="1:39" ht="15" customHeight="1" x14ac:dyDescent="0.25">
      <c r="A215" s="214"/>
      <c r="B215" s="199"/>
      <c r="C215" s="199"/>
      <c r="D215" s="199"/>
      <c r="E215" s="199"/>
      <c r="F215" s="218"/>
      <c r="G215" s="199"/>
      <c r="H215" s="216"/>
      <c r="I215" s="199"/>
      <c r="J215" s="216"/>
      <c r="K215" s="103"/>
      <c r="L215" s="103"/>
      <c r="M215" s="103"/>
      <c r="N215" s="102"/>
      <c r="O215" s="102"/>
      <c r="P215" s="105">
        <f t="shared" si="412"/>
        <v>0</v>
      </c>
      <c r="Q215" s="213"/>
      <c r="R215" s="213"/>
      <c r="S215" s="213"/>
      <c r="T215" s="213"/>
      <c r="U215" s="199"/>
      <c r="V215" s="200"/>
      <c r="W215" s="199"/>
      <c r="X215" s="200"/>
      <c r="Y215" s="199"/>
      <c r="Z215" s="200"/>
      <c r="AA215" s="207"/>
      <c r="AB215" s="213"/>
      <c r="AC215" s="205"/>
      <c r="AD215" s="199"/>
      <c r="AE215" s="200"/>
      <c r="AF215" s="205"/>
      <c r="AG215" s="199"/>
      <c r="AH215" s="200"/>
      <c r="AI215" s="205"/>
      <c r="AJ215" s="199"/>
      <c r="AK215" s="209"/>
      <c r="AL215" s="205"/>
      <c r="AM215" s="212"/>
    </row>
    <row r="216" spans="1:39" ht="15" customHeight="1" x14ac:dyDescent="0.25">
      <c r="A216" s="214"/>
      <c r="B216" s="199"/>
      <c r="C216" s="199"/>
      <c r="D216" s="199"/>
      <c r="E216" s="199"/>
      <c r="F216" s="218"/>
      <c r="G216" s="199"/>
      <c r="H216" s="216"/>
      <c r="I216" s="199"/>
      <c r="J216" s="216"/>
      <c r="K216" s="103"/>
      <c r="L216" s="103"/>
      <c r="M216" s="103"/>
      <c r="N216" s="102"/>
      <c r="O216" s="102"/>
      <c r="P216" s="105">
        <f t="shared" si="412"/>
        <v>0</v>
      </c>
      <c r="Q216" s="213"/>
      <c r="R216" s="213"/>
      <c r="S216" s="213"/>
      <c r="T216" s="213"/>
      <c r="U216" s="199"/>
      <c r="V216" s="200"/>
      <c r="W216" s="199"/>
      <c r="X216" s="200"/>
      <c r="Y216" s="199"/>
      <c r="Z216" s="200"/>
      <c r="AA216" s="207"/>
      <c r="AB216" s="213"/>
      <c r="AC216" s="205"/>
      <c r="AD216" s="199"/>
      <c r="AE216" s="200"/>
      <c r="AF216" s="205"/>
      <c r="AG216" s="199"/>
      <c r="AH216" s="200"/>
      <c r="AI216" s="205"/>
      <c r="AJ216" s="199"/>
      <c r="AK216" s="209"/>
      <c r="AL216" s="205"/>
      <c r="AM216" s="212"/>
    </row>
    <row r="217" spans="1:39" ht="15" customHeight="1" x14ac:dyDescent="0.25">
      <c r="A217" s="214"/>
      <c r="B217" s="199"/>
      <c r="C217" s="199"/>
      <c r="D217" s="199"/>
      <c r="E217" s="199"/>
      <c r="F217" s="218"/>
      <c r="G217" s="199"/>
      <c r="H217" s="217"/>
      <c r="I217" s="199"/>
      <c r="J217" s="217"/>
      <c r="K217" s="103"/>
      <c r="L217" s="103"/>
      <c r="M217" s="103"/>
      <c r="N217" s="102"/>
      <c r="O217" s="102"/>
      <c r="P217" s="105">
        <f t="shared" si="412"/>
        <v>0</v>
      </c>
      <c r="Q217" s="213"/>
      <c r="R217" s="213"/>
      <c r="S217" s="213"/>
      <c r="T217" s="213"/>
      <c r="U217" s="199"/>
      <c r="V217" s="200"/>
      <c r="W217" s="199"/>
      <c r="X217" s="200"/>
      <c r="Y217" s="199"/>
      <c r="Z217" s="200"/>
      <c r="AA217" s="207"/>
      <c r="AB217" s="213"/>
      <c r="AC217" s="206"/>
      <c r="AD217" s="199"/>
      <c r="AE217" s="200"/>
      <c r="AF217" s="206"/>
      <c r="AG217" s="199"/>
      <c r="AH217" s="200"/>
      <c r="AI217" s="206"/>
      <c r="AJ217" s="199"/>
      <c r="AK217" s="210"/>
      <c r="AL217" s="206"/>
      <c r="AM217" s="212"/>
    </row>
    <row r="218" spans="1:39" ht="15" customHeight="1" x14ac:dyDescent="0.25">
      <c r="A218" s="214">
        <v>43</v>
      </c>
      <c r="B218" s="199"/>
      <c r="C218" s="199"/>
      <c r="D218" s="199"/>
      <c r="E218" s="199"/>
      <c r="F218" s="218" t="str">
        <f t="shared" ref="F218" si="413">IF(AM218=40,"TIEMPO COMPLETO",IF(AM218&gt;=20,"MEDIO TIEMPO",IF(AM218&gt;=1,"TIEMPO PARCIAL","")))</f>
        <v/>
      </c>
      <c r="G218" s="199"/>
      <c r="H218" s="215"/>
      <c r="I218" s="199"/>
      <c r="J218" s="215"/>
      <c r="K218" s="103"/>
      <c r="L218" s="103"/>
      <c r="M218" s="103"/>
      <c r="N218" s="102"/>
      <c r="O218" s="102"/>
      <c r="P218" s="105">
        <f>N218*O218</f>
        <v>0</v>
      </c>
      <c r="Q218" s="213">
        <f>SUM(P218:P222)</f>
        <v>0</v>
      </c>
      <c r="R218" s="213">
        <f t="shared" ref="R218" si="414">COUNT(N218:N222)</f>
        <v>0</v>
      </c>
      <c r="S218" s="213">
        <f t="shared" ref="S218" si="415">SUM(O218:O222)</f>
        <v>0</v>
      </c>
      <c r="T218" s="213">
        <f t="shared" ref="T218" si="416">COUNT(N218:N222)</f>
        <v>0</v>
      </c>
      <c r="U218" s="199"/>
      <c r="V218" s="200"/>
      <c r="W218" s="199"/>
      <c r="X218" s="200"/>
      <c r="Y218" s="199"/>
      <c r="Z218" s="200"/>
      <c r="AA218" s="207"/>
      <c r="AB218" s="213">
        <f t="shared" ref="AB218" si="417">+AA218+Z218+V218+Q218+R218+S218+T218+X218</f>
        <v>0</v>
      </c>
      <c r="AC218" s="204" t="str">
        <f t="shared" ref="AC218" si="418">IF(L218="","",(AB218/$AM218))</f>
        <v/>
      </c>
      <c r="AD218" s="199"/>
      <c r="AE218" s="200"/>
      <c r="AF218" s="204" t="str">
        <f t="shared" ref="AF218" si="419">IF(AD218="","",(AE218/$AM218))</f>
        <v/>
      </c>
      <c r="AG218" s="199"/>
      <c r="AH218" s="200"/>
      <c r="AI218" s="204" t="str">
        <f t="shared" ref="AI218" si="420">IF(AG218="","",(AH218/$AM218))</f>
        <v/>
      </c>
      <c r="AJ218" s="199"/>
      <c r="AK218" s="208"/>
      <c r="AL218" s="204" t="str">
        <f t="shared" ref="AL218" si="421">IF(AJ218="","",(AK218/$AM218))</f>
        <v/>
      </c>
      <c r="AM218" s="211">
        <f t="shared" ref="AM218" si="422">AK218+AB218+AH218+AE218</f>
        <v>0</v>
      </c>
    </row>
    <row r="219" spans="1:39" ht="15" customHeight="1" x14ac:dyDescent="0.25">
      <c r="A219" s="214"/>
      <c r="B219" s="199"/>
      <c r="C219" s="199"/>
      <c r="D219" s="199"/>
      <c r="E219" s="199"/>
      <c r="F219" s="218"/>
      <c r="G219" s="199"/>
      <c r="H219" s="216"/>
      <c r="I219" s="199"/>
      <c r="J219" s="216"/>
      <c r="K219" s="103"/>
      <c r="L219" s="103"/>
      <c r="M219" s="103"/>
      <c r="N219" s="102"/>
      <c r="O219" s="102"/>
      <c r="P219" s="105">
        <f t="shared" ref="P219:P222" si="423">N219*O219</f>
        <v>0</v>
      </c>
      <c r="Q219" s="213"/>
      <c r="R219" s="213"/>
      <c r="S219" s="213"/>
      <c r="T219" s="213"/>
      <c r="U219" s="199"/>
      <c r="V219" s="200"/>
      <c r="W219" s="199"/>
      <c r="X219" s="200"/>
      <c r="Y219" s="199"/>
      <c r="Z219" s="200"/>
      <c r="AA219" s="207"/>
      <c r="AB219" s="213"/>
      <c r="AC219" s="205"/>
      <c r="AD219" s="199"/>
      <c r="AE219" s="200"/>
      <c r="AF219" s="205"/>
      <c r="AG219" s="199"/>
      <c r="AH219" s="200"/>
      <c r="AI219" s="205"/>
      <c r="AJ219" s="199"/>
      <c r="AK219" s="209"/>
      <c r="AL219" s="205"/>
      <c r="AM219" s="212"/>
    </row>
    <row r="220" spans="1:39" ht="15" customHeight="1" x14ac:dyDescent="0.25">
      <c r="A220" s="214"/>
      <c r="B220" s="199"/>
      <c r="C220" s="199"/>
      <c r="D220" s="199"/>
      <c r="E220" s="199"/>
      <c r="F220" s="218"/>
      <c r="G220" s="199"/>
      <c r="H220" s="216"/>
      <c r="I220" s="199"/>
      <c r="J220" s="216"/>
      <c r="K220" s="103"/>
      <c r="L220" s="103"/>
      <c r="M220" s="103"/>
      <c r="N220" s="102"/>
      <c r="O220" s="102"/>
      <c r="P220" s="105">
        <f t="shared" si="423"/>
        <v>0</v>
      </c>
      <c r="Q220" s="213"/>
      <c r="R220" s="213"/>
      <c r="S220" s="213"/>
      <c r="T220" s="213"/>
      <c r="U220" s="199"/>
      <c r="V220" s="200"/>
      <c r="W220" s="199"/>
      <c r="X220" s="200"/>
      <c r="Y220" s="199"/>
      <c r="Z220" s="200"/>
      <c r="AA220" s="207"/>
      <c r="AB220" s="213"/>
      <c r="AC220" s="205"/>
      <c r="AD220" s="199"/>
      <c r="AE220" s="200"/>
      <c r="AF220" s="205"/>
      <c r="AG220" s="199"/>
      <c r="AH220" s="200"/>
      <c r="AI220" s="205"/>
      <c r="AJ220" s="199"/>
      <c r="AK220" s="209"/>
      <c r="AL220" s="205"/>
      <c r="AM220" s="212"/>
    </row>
    <row r="221" spans="1:39" ht="15" customHeight="1" x14ac:dyDescent="0.25">
      <c r="A221" s="214"/>
      <c r="B221" s="199"/>
      <c r="C221" s="199"/>
      <c r="D221" s="199"/>
      <c r="E221" s="199"/>
      <c r="F221" s="218"/>
      <c r="G221" s="199"/>
      <c r="H221" s="216"/>
      <c r="I221" s="199"/>
      <c r="J221" s="216"/>
      <c r="K221" s="103"/>
      <c r="L221" s="103"/>
      <c r="M221" s="103"/>
      <c r="N221" s="102"/>
      <c r="O221" s="102"/>
      <c r="P221" s="105">
        <f t="shared" si="423"/>
        <v>0</v>
      </c>
      <c r="Q221" s="213"/>
      <c r="R221" s="213"/>
      <c r="S221" s="213"/>
      <c r="T221" s="213"/>
      <c r="U221" s="199"/>
      <c r="V221" s="200"/>
      <c r="W221" s="199"/>
      <c r="X221" s="200"/>
      <c r="Y221" s="199"/>
      <c r="Z221" s="200"/>
      <c r="AA221" s="207"/>
      <c r="AB221" s="213"/>
      <c r="AC221" s="205"/>
      <c r="AD221" s="199"/>
      <c r="AE221" s="200"/>
      <c r="AF221" s="205"/>
      <c r="AG221" s="199"/>
      <c r="AH221" s="200"/>
      <c r="AI221" s="205"/>
      <c r="AJ221" s="199"/>
      <c r="AK221" s="209"/>
      <c r="AL221" s="205"/>
      <c r="AM221" s="212"/>
    </row>
    <row r="222" spans="1:39" ht="15" customHeight="1" x14ac:dyDescent="0.25">
      <c r="A222" s="214"/>
      <c r="B222" s="199"/>
      <c r="C222" s="199"/>
      <c r="D222" s="199"/>
      <c r="E222" s="199"/>
      <c r="F222" s="218"/>
      <c r="G222" s="199"/>
      <c r="H222" s="217"/>
      <c r="I222" s="199"/>
      <c r="J222" s="217"/>
      <c r="K222" s="103"/>
      <c r="L222" s="103"/>
      <c r="M222" s="103"/>
      <c r="N222" s="102"/>
      <c r="O222" s="102"/>
      <c r="P222" s="105">
        <f t="shared" si="423"/>
        <v>0</v>
      </c>
      <c r="Q222" s="213"/>
      <c r="R222" s="213"/>
      <c r="S222" s="213"/>
      <c r="T222" s="213"/>
      <c r="U222" s="199"/>
      <c r="V222" s="200"/>
      <c r="W222" s="199"/>
      <c r="X222" s="200"/>
      <c r="Y222" s="199"/>
      <c r="Z222" s="200"/>
      <c r="AA222" s="207"/>
      <c r="AB222" s="213"/>
      <c r="AC222" s="206"/>
      <c r="AD222" s="199"/>
      <c r="AE222" s="200"/>
      <c r="AF222" s="206"/>
      <c r="AG222" s="199"/>
      <c r="AH222" s="200"/>
      <c r="AI222" s="206"/>
      <c r="AJ222" s="199"/>
      <c r="AK222" s="210"/>
      <c r="AL222" s="206"/>
      <c r="AM222" s="212"/>
    </row>
    <row r="223" spans="1:39" ht="15" customHeight="1" x14ac:dyDescent="0.25">
      <c r="A223" s="214">
        <v>44</v>
      </c>
      <c r="B223" s="199"/>
      <c r="C223" s="199"/>
      <c r="D223" s="199"/>
      <c r="E223" s="199"/>
      <c r="F223" s="218" t="str">
        <f t="shared" ref="F223" si="424">IF(AM223=40,"TIEMPO COMPLETO",IF(AM223&gt;=20,"MEDIO TIEMPO",IF(AM223&gt;=1,"TIEMPO PARCIAL","")))</f>
        <v/>
      </c>
      <c r="G223" s="199"/>
      <c r="H223" s="215"/>
      <c r="I223" s="199"/>
      <c r="J223" s="215"/>
      <c r="K223" s="103"/>
      <c r="L223" s="103"/>
      <c r="M223" s="103"/>
      <c r="N223" s="102"/>
      <c r="O223" s="102"/>
      <c r="P223" s="105">
        <f>N223*O223</f>
        <v>0</v>
      </c>
      <c r="Q223" s="213">
        <f>SUM(P223:P227)</f>
        <v>0</v>
      </c>
      <c r="R223" s="213">
        <f t="shared" ref="R223" si="425">COUNT(N223:N227)</f>
        <v>0</v>
      </c>
      <c r="S223" s="213">
        <f t="shared" ref="S223" si="426">SUM(O223:O227)</f>
        <v>0</v>
      </c>
      <c r="T223" s="213">
        <f t="shared" ref="T223" si="427">COUNT(N223:N227)</f>
        <v>0</v>
      </c>
      <c r="U223" s="199"/>
      <c r="V223" s="200"/>
      <c r="W223" s="199"/>
      <c r="X223" s="200"/>
      <c r="Y223" s="199"/>
      <c r="Z223" s="200"/>
      <c r="AA223" s="207"/>
      <c r="AB223" s="213">
        <f t="shared" ref="AB223" si="428">+AA223+Z223+V223+Q223+R223+S223+T223+X223</f>
        <v>0</v>
      </c>
      <c r="AC223" s="204" t="str">
        <f t="shared" ref="AC223" si="429">IF(L223="","",(AB223/$AM223))</f>
        <v/>
      </c>
      <c r="AD223" s="199"/>
      <c r="AE223" s="200"/>
      <c r="AF223" s="204" t="str">
        <f t="shared" ref="AF223" si="430">IF(AD223="","",(AE223/$AM223))</f>
        <v/>
      </c>
      <c r="AG223" s="199"/>
      <c r="AH223" s="200"/>
      <c r="AI223" s="204" t="str">
        <f t="shared" ref="AI223" si="431">IF(AG223="","",(AH223/$AM223))</f>
        <v/>
      </c>
      <c r="AJ223" s="199"/>
      <c r="AK223" s="208"/>
      <c r="AL223" s="204" t="str">
        <f t="shared" ref="AL223" si="432">IF(AJ223="","",(AK223/$AM223))</f>
        <v/>
      </c>
      <c r="AM223" s="211">
        <f t="shared" ref="AM223" si="433">AK223+AB223+AH223+AE223</f>
        <v>0</v>
      </c>
    </row>
    <row r="224" spans="1:39" ht="15" customHeight="1" x14ac:dyDescent="0.25">
      <c r="A224" s="214"/>
      <c r="B224" s="199"/>
      <c r="C224" s="199"/>
      <c r="D224" s="199"/>
      <c r="E224" s="199"/>
      <c r="F224" s="218"/>
      <c r="G224" s="199"/>
      <c r="H224" s="216"/>
      <c r="I224" s="199"/>
      <c r="J224" s="216"/>
      <c r="K224" s="103"/>
      <c r="L224" s="103"/>
      <c r="M224" s="103"/>
      <c r="N224" s="102"/>
      <c r="O224" s="102"/>
      <c r="P224" s="105">
        <f t="shared" ref="P224:P227" si="434">N224*O224</f>
        <v>0</v>
      </c>
      <c r="Q224" s="213"/>
      <c r="R224" s="213"/>
      <c r="S224" s="213"/>
      <c r="T224" s="213"/>
      <c r="U224" s="199"/>
      <c r="V224" s="200"/>
      <c r="W224" s="199"/>
      <c r="X224" s="200"/>
      <c r="Y224" s="199"/>
      <c r="Z224" s="200"/>
      <c r="AA224" s="207"/>
      <c r="AB224" s="213"/>
      <c r="AC224" s="205"/>
      <c r="AD224" s="199"/>
      <c r="AE224" s="200"/>
      <c r="AF224" s="205"/>
      <c r="AG224" s="199"/>
      <c r="AH224" s="200"/>
      <c r="AI224" s="205"/>
      <c r="AJ224" s="199"/>
      <c r="AK224" s="209"/>
      <c r="AL224" s="205"/>
      <c r="AM224" s="212"/>
    </row>
    <row r="225" spans="1:39" ht="15" customHeight="1" x14ac:dyDescent="0.25">
      <c r="A225" s="214"/>
      <c r="B225" s="199"/>
      <c r="C225" s="199"/>
      <c r="D225" s="199"/>
      <c r="E225" s="199"/>
      <c r="F225" s="218"/>
      <c r="G225" s="199"/>
      <c r="H225" s="216"/>
      <c r="I225" s="199"/>
      <c r="J225" s="216"/>
      <c r="K225" s="103"/>
      <c r="L225" s="103"/>
      <c r="M225" s="103"/>
      <c r="N225" s="102"/>
      <c r="O225" s="102"/>
      <c r="P225" s="105">
        <f t="shared" si="434"/>
        <v>0</v>
      </c>
      <c r="Q225" s="213"/>
      <c r="R225" s="213"/>
      <c r="S225" s="213"/>
      <c r="T225" s="213"/>
      <c r="U225" s="199"/>
      <c r="V225" s="200"/>
      <c r="W225" s="199"/>
      <c r="X225" s="200"/>
      <c r="Y225" s="199"/>
      <c r="Z225" s="200"/>
      <c r="AA225" s="207"/>
      <c r="AB225" s="213"/>
      <c r="AC225" s="205"/>
      <c r="AD225" s="199"/>
      <c r="AE225" s="200"/>
      <c r="AF225" s="205"/>
      <c r="AG225" s="199"/>
      <c r="AH225" s="200"/>
      <c r="AI225" s="205"/>
      <c r="AJ225" s="199"/>
      <c r="AK225" s="209"/>
      <c r="AL225" s="205"/>
      <c r="AM225" s="212"/>
    </row>
    <row r="226" spans="1:39" ht="15" customHeight="1" x14ac:dyDescent="0.25">
      <c r="A226" s="214"/>
      <c r="B226" s="199"/>
      <c r="C226" s="199"/>
      <c r="D226" s="199"/>
      <c r="E226" s="199"/>
      <c r="F226" s="218"/>
      <c r="G226" s="199"/>
      <c r="H226" s="216"/>
      <c r="I226" s="199"/>
      <c r="J226" s="216"/>
      <c r="K226" s="103"/>
      <c r="L226" s="103"/>
      <c r="M226" s="103"/>
      <c r="N226" s="102"/>
      <c r="O226" s="102"/>
      <c r="P226" s="105">
        <f t="shared" si="434"/>
        <v>0</v>
      </c>
      <c r="Q226" s="213"/>
      <c r="R226" s="213"/>
      <c r="S226" s="213"/>
      <c r="T226" s="213"/>
      <c r="U226" s="199"/>
      <c r="V226" s="200"/>
      <c r="W226" s="199"/>
      <c r="X226" s="200"/>
      <c r="Y226" s="199"/>
      <c r="Z226" s="200"/>
      <c r="AA226" s="207"/>
      <c r="AB226" s="213"/>
      <c r="AC226" s="205"/>
      <c r="AD226" s="199"/>
      <c r="AE226" s="200"/>
      <c r="AF226" s="205"/>
      <c r="AG226" s="199"/>
      <c r="AH226" s="200"/>
      <c r="AI226" s="205"/>
      <c r="AJ226" s="199"/>
      <c r="AK226" s="209"/>
      <c r="AL226" s="205"/>
      <c r="AM226" s="212"/>
    </row>
    <row r="227" spans="1:39" ht="15" customHeight="1" x14ac:dyDescent="0.25">
      <c r="A227" s="214"/>
      <c r="B227" s="199"/>
      <c r="C227" s="199"/>
      <c r="D227" s="199"/>
      <c r="E227" s="199"/>
      <c r="F227" s="218"/>
      <c r="G227" s="199"/>
      <c r="H227" s="217"/>
      <c r="I227" s="199"/>
      <c r="J227" s="217"/>
      <c r="K227" s="103"/>
      <c r="L227" s="103"/>
      <c r="M227" s="103"/>
      <c r="N227" s="102"/>
      <c r="O227" s="102"/>
      <c r="P227" s="105">
        <f t="shared" si="434"/>
        <v>0</v>
      </c>
      <c r="Q227" s="213"/>
      <c r="R227" s="213"/>
      <c r="S227" s="213"/>
      <c r="T227" s="213"/>
      <c r="U227" s="199"/>
      <c r="V227" s="200"/>
      <c r="W227" s="199"/>
      <c r="X227" s="200"/>
      <c r="Y227" s="199"/>
      <c r="Z227" s="200"/>
      <c r="AA227" s="207"/>
      <c r="AB227" s="213"/>
      <c r="AC227" s="206"/>
      <c r="AD227" s="199"/>
      <c r="AE227" s="200"/>
      <c r="AF227" s="206"/>
      <c r="AG227" s="199"/>
      <c r="AH227" s="200"/>
      <c r="AI227" s="206"/>
      <c r="AJ227" s="199"/>
      <c r="AK227" s="210"/>
      <c r="AL227" s="206"/>
      <c r="AM227" s="212"/>
    </row>
    <row r="228" spans="1:39" ht="15" customHeight="1" x14ac:dyDescent="0.25">
      <c r="A228" s="214">
        <v>45</v>
      </c>
      <c r="B228" s="199"/>
      <c r="C228" s="199"/>
      <c r="D228" s="199"/>
      <c r="E228" s="199"/>
      <c r="F228" s="218" t="str">
        <f t="shared" ref="F228" si="435">IF(AM228=40,"TIEMPO COMPLETO",IF(AM228&gt;=20,"MEDIO TIEMPO",IF(AM228&gt;=1,"TIEMPO PARCIAL","")))</f>
        <v/>
      </c>
      <c r="G228" s="199"/>
      <c r="H228" s="215"/>
      <c r="I228" s="199"/>
      <c r="J228" s="215"/>
      <c r="K228" s="103"/>
      <c r="L228" s="103"/>
      <c r="M228" s="103"/>
      <c r="N228" s="102"/>
      <c r="O228" s="102"/>
      <c r="P228" s="105">
        <f>N228*O228</f>
        <v>0</v>
      </c>
      <c r="Q228" s="213">
        <f>SUM(P228:P232)</f>
        <v>0</v>
      </c>
      <c r="R228" s="213">
        <f t="shared" ref="R228" si="436">COUNT(N228:N232)</f>
        <v>0</v>
      </c>
      <c r="S228" s="213">
        <f t="shared" ref="S228" si="437">SUM(O228:O232)</f>
        <v>0</v>
      </c>
      <c r="T228" s="213">
        <f t="shared" ref="T228" si="438">COUNT(N228:N232)</f>
        <v>0</v>
      </c>
      <c r="U228" s="199"/>
      <c r="V228" s="200"/>
      <c r="W228" s="199"/>
      <c r="X228" s="200"/>
      <c r="Y228" s="199"/>
      <c r="Z228" s="200"/>
      <c r="AA228" s="207"/>
      <c r="AB228" s="213">
        <f t="shared" ref="AB228" si="439">+AA228+Z228+V228+Q228+R228+S228+T228+X228</f>
        <v>0</v>
      </c>
      <c r="AC228" s="204" t="str">
        <f t="shared" ref="AC228" si="440">IF(L228="","",(AB228/$AM228))</f>
        <v/>
      </c>
      <c r="AD228" s="199"/>
      <c r="AE228" s="200"/>
      <c r="AF228" s="204" t="str">
        <f t="shared" ref="AF228" si="441">IF(AD228="","",(AE228/$AM228))</f>
        <v/>
      </c>
      <c r="AG228" s="199"/>
      <c r="AH228" s="200"/>
      <c r="AI228" s="204" t="str">
        <f t="shared" ref="AI228" si="442">IF(AG228="","",(AH228/$AM228))</f>
        <v/>
      </c>
      <c r="AJ228" s="199"/>
      <c r="AK228" s="208"/>
      <c r="AL228" s="204" t="str">
        <f t="shared" ref="AL228" si="443">IF(AJ228="","",(AK228/$AM228))</f>
        <v/>
      </c>
      <c r="AM228" s="211">
        <f t="shared" ref="AM228" si="444">AK228+AB228+AH228+AE228</f>
        <v>0</v>
      </c>
    </row>
    <row r="229" spans="1:39" ht="15" customHeight="1" x14ac:dyDescent="0.25">
      <c r="A229" s="214"/>
      <c r="B229" s="199"/>
      <c r="C229" s="199"/>
      <c r="D229" s="199"/>
      <c r="E229" s="199"/>
      <c r="F229" s="218"/>
      <c r="G229" s="199"/>
      <c r="H229" s="216"/>
      <c r="I229" s="199"/>
      <c r="J229" s="216"/>
      <c r="K229" s="103"/>
      <c r="L229" s="103"/>
      <c r="M229" s="103"/>
      <c r="N229" s="102"/>
      <c r="O229" s="102"/>
      <c r="P229" s="105">
        <f t="shared" ref="P229:P232" si="445">N229*O229</f>
        <v>0</v>
      </c>
      <c r="Q229" s="213"/>
      <c r="R229" s="213"/>
      <c r="S229" s="213"/>
      <c r="T229" s="213"/>
      <c r="U229" s="199"/>
      <c r="V229" s="200"/>
      <c r="W229" s="199"/>
      <c r="X229" s="200"/>
      <c r="Y229" s="199"/>
      <c r="Z229" s="200"/>
      <c r="AA229" s="207"/>
      <c r="AB229" s="213"/>
      <c r="AC229" s="205"/>
      <c r="AD229" s="199"/>
      <c r="AE229" s="200"/>
      <c r="AF229" s="205"/>
      <c r="AG229" s="199"/>
      <c r="AH229" s="200"/>
      <c r="AI229" s="205"/>
      <c r="AJ229" s="199"/>
      <c r="AK229" s="209"/>
      <c r="AL229" s="205"/>
      <c r="AM229" s="212"/>
    </row>
    <row r="230" spans="1:39" ht="15" customHeight="1" x14ac:dyDescent="0.25">
      <c r="A230" s="214"/>
      <c r="B230" s="199"/>
      <c r="C230" s="199"/>
      <c r="D230" s="199"/>
      <c r="E230" s="199"/>
      <c r="F230" s="218"/>
      <c r="G230" s="199"/>
      <c r="H230" s="216"/>
      <c r="I230" s="199"/>
      <c r="J230" s="216"/>
      <c r="K230" s="103"/>
      <c r="L230" s="103"/>
      <c r="M230" s="103"/>
      <c r="N230" s="102"/>
      <c r="O230" s="102"/>
      <c r="P230" s="105">
        <f t="shared" si="445"/>
        <v>0</v>
      </c>
      <c r="Q230" s="213"/>
      <c r="R230" s="213"/>
      <c r="S230" s="213"/>
      <c r="T230" s="213"/>
      <c r="U230" s="199"/>
      <c r="V230" s="200"/>
      <c r="W230" s="199"/>
      <c r="X230" s="200"/>
      <c r="Y230" s="199"/>
      <c r="Z230" s="200"/>
      <c r="AA230" s="207"/>
      <c r="AB230" s="213"/>
      <c r="AC230" s="205"/>
      <c r="AD230" s="199"/>
      <c r="AE230" s="200"/>
      <c r="AF230" s="205"/>
      <c r="AG230" s="199"/>
      <c r="AH230" s="200"/>
      <c r="AI230" s="205"/>
      <c r="AJ230" s="199"/>
      <c r="AK230" s="209"/>
      <c r="AL230" s="205"/>
      <c r="AM230" s="212"/>
    </row>
    <row r="231" spans="1:39" ht="15" customHeight="1" x14ac:dyDescent="0.25">
      <c r="A231" s="214"/>
      <c r="B231" s="199"/>
      <c r="C231" s="199"/>
      <c r="D231" s="199"/>
      <c r="E231" s="199"/>
      <c r="F231" s="218"/>
      <c r="G231" s="199"/>
      <c r="H231" s="216"/>
      <c r="I231" s="199"/>
      <c r="J231" s="216"/>
      <c r="K231" s="103"/>
      <c r="L231" s="103"/>
      <c r="M231" s="103"/>
      <c r="N231" s="102"/>
      <c r="O231" s="102"/>
      <c r="P231" s="105">
        <f t="shared" si="445"/>
        <v>0</v>
      </c>
      <c r="Q231" s="213"/>
      <c r="R231" s="213"/>
      <c r="S231" s="213"/>
      <c r="T231" s="213"/>
      <c r="U231" s="199"/>
      <c r="V231" s="200"/>
      <c r="W231" s="199"/>
      <c r="X231" s="200"/>
      <c r="Y231" s="199"/>
      <c r="Z231" s="200"/>
      <c r="AA231" s="207"/>
      <c r="AB231" s="213"/>
      <c r="AC231" s="205"/>
      <c r="AD231" s="199"/>
      <c r="AE231" s="200"/>
      <c r="AF231" s="205"/>
      <c r="AG231" s="199"/>
      <c r="AH231" s="200"/>
      <c r="AI231" s="205"/>
      <c r="AJ231" s="199"/>
      <c r="AK231" s="209"/>
      <c r="AL231" s="205"/>
      <c r="AM231" s="212"/>
    </row>
    <row r="232" spans="1:39" ht="15" customHeight="1" x14ac:dyDescent="0.25">
      <c r="A232" s="214"/>
      <c r="B232" s="199"/>
      <c r="C232" s="199"/>
      <c r="D232" s="199"/>
      <c r="E232" s="199"/>
      <c r="F232" s="218"/>
      <c r="G232" s="199"/>
      <c r="H232" s="217"/>
      <c r="I232" s="199"/>
      <c r="J232" s="217"/>
      <c r="K232" s="103"/>
      <c r="L232" s="103"/>
      <c r="M232" s="103"/>
      <c r="N232" s="102"/>
      <c r="O232" s="102"/>
      <c r="P232" s="105">
        <f t="shared" si="445"/>
        <v>0</v>
      </c>
      <c r="Q232" s="213"/>
      <c r="R232" s="213"/>
      <c r="S232" s="213"/>
      <c r="T232" s="213"/>
      <c r="U232" s="199"/>
      <c r="V232" s="200"/>
      <c r="W232" s="199"/>
      <c r="X232" s="200"/>
      <c r="Y232" s="199"/>
      <c r="Z232" s="200"/>
      <c r="AA232" s="207"/>
      <c r="AB232" s="213"/>
      <c r="AC232" s="206"/>
      <c r="AD232" s="199"/>
      <c r="AE232" s="200"/>
      <c r="AF232" s="206"/>
      <c r="AG232" s="199"/>
      <c r="AH232" s="200"/>
      <c r="AI232" s="206"/>
      <c r="AJ232" s="199"/>
      <c r="AK232" s="210"/>
      <c r="AL232" s="206"/>
      <c r="AM232" s="212"/>
    </row>
    <row r="233" spans="1:39" ht="15" customHeight="1" x14ac:dyDescent="0.25">
      <c r="A233" s="214">
        <v>46</v>
      </c>
      <c r="B233" s="199"/>
      <c r="C233" s="199"/>
      <c r="D233" s="199"/>
      <c r="E233" s="199"/>
      <c r="F233" s="218" t="str">
        <f t="shared" ref="F233" si="446">IF(AM233=40,"TIEMPO COMPLETO",IF(AM233&gt;=20,"MEDIO TIEMPO",IF(AM233&gt;=1,"TIEMPO PARCIAL","")))</f>
        <v/>
      </c>
      <c r="G233" s="199"/>
      <c r="H233" s="215"/>
      <c r="I233" s="199"/>
      <c r="J233" s="215"/>
      <c r="K233" s="103"/>
      <c r="L233" s="103"/>
      <c r="M233" s="103"/>
      <c r="N233" s="102"/>
      <c r="O233" s="102"/>
      <c r="P233" s="105">
        <f>N233*O233</f>
        <v>0</v>
      </c>
      <c r="Q233" s="213">
        <f>SUM(P233:P237)</f>
        <v>0</v>
      </c>
      <c r="R233" s="213">
        <f t="shared" ref="R233" si="447">COUNT(N233:N237)</f>
        <v>0</v>
      </c>
      <c r="S233" s="213">
        <f t="shared" ref="S233" si="448">SUM(O233:O237)</f>
        <v>0</v>
      </c>
      <c r="T233" s="213">
        <f t="shared" ref="T233" si="449">COUNT(N233:N237)</f>
        <v>0</v>
      </c>
      <c r="U233" s="199"/>
      <c r="V233" s="200"/>
      <c r="W233" s="199"/>
      <c r="X233" s="200"/>
      <c r="Y233" s="199"/>
      <c r="Z233" s="200"/>
      <c r="AA233" s="207"/>
      <c r="AB233" s="213">
        <f t="shared" ref="AB233" si="450">+AA233+Z233+V233+Q233+R233+S233+T233+X233</f>
        <v>0</v>
      </c>
      <c r="AC233" s="204" t="str">
        <f t="shared" ref="AC233" si="451">IF(L233="","",(AB233/$AM233))</f>
        <v/>
      </c>
      <c r="AD233" s="199"/>
      <c r="AE233" s="200"/>
      <c r="AF233" s="204" t="str">
        <f t="shared" ref="AF233" si="452">IF(AD233="","",(AE233/$AM233))</f>
        <v/>
      </c>
      <c r="AG233" s="199"/>
      <c r="AH233" s="200"/>
      <c r="AI233" s="204" t="str">
        <f t="shared" ref="AI233" si="453">IF(AG233="","",(AH233/$AM233))</f>
        <v/>
      </c>
      <c r="AJ233" s="199"/>
      <c r="AK233" s="208"/>
      <c r="AL233" s="204" t="str">
        <f t="shared" ref="AL233" si="454">IF(AJ233="","",(AK233/$AM233))</f>
        <v/>
      </c>
      <c r="AM233" s="211">
        <f t="shared" ref="AM233" si="455">AK233+AB233+AH233+AE233</f>
        <v>0</v>
      </c>
    </row>
    <row r="234" spans="1:39" ht="15" customHeight="1" x14ac:dyDescent="0.25">
      <c r="A234" s="214"/>
      <c r="B234" s="199"/>
      <c r="C234" s="199"/>
      <c r="D234" s="199"/>
      <c r="E234" s="199"/>
      <c r="F234" s="218"/>
      <c r="G234" s="199"/>
      <c r="H234" s="216"/>
      <c r="I234" s="199"/>
      <c r="J234" s="216"/>
      <c r="K234" s="103"/>
      <c r="L234" s="103"/>
      <c r="M234" s="103"/>
      <c r="N234" s="102"/>
      <c r="O234" s="102"/>
      <c r="P234" s="105">
        <f t="shared" ref="P234:P237" si="456">N234*O234</f>
        <v>0</v>
      </c>
      <c r="Q234" s="213"/>
      <c r="R234" s="213"/>
      <c r="S234" s="213"/>
      <c r="T234" s="213"/>
      <c r="U234" s="199"/>
      <c r="V234" s="200"/>
      <c r="W234" s="199"/>
      <c r="X234" s="200"/>
      <c r="Y234" s="199"/>
      <c r="Z234" s="200"/>
      <c r="AA234" s="207"/>
      <c r="AB234" s="213"/>
      <c r="AC234" s="205"/>
      <c r="AD234" s="199"/>
      <c r="AE234" s="200"/>
      <c r="AF234" s="205"/>
      <c r="AG234" s="199"/>
      <c r="AH234" s="200"/>
      <c r="AI234" s="205"/>
      <c r="AJ234" s="199"/>
      <c r="AK234" s="209"/>
      <c r="AL234" s="205"/>
      <c r="AM234" s="212"/>
    </row>
    <row r="235" spans="1:39" ht="15" customHeight="1" x14ac:dyDescent="0.25">
      <c r="A235" s="214"/>
      <c r="B235" s="199"/>
      <c r="C235" s="199"/>
      <c r="D235" s="199"/>
      <c r="E235" s="199"/>
      <c r="F235" s="218"/>
      <c r="G235" s="199"/>
      <c r="H235" s="216"/>
      <c r="I235" s="199"/>
      <c r="J235" s="216"/>
      <c r="K235" s="103"/>
      <c r="L235" s="103"/>
      <c r="M235" s="103"/>
      <c r="N235" s="102"/>
      <c r="O235" s="102"/>
      <c r="P235" s="105">
        <f t="shared" si="456"/>
        <v>0</v>
      </c>
      <c r="Q235" s="213"/>
      <c r="R235" s="213"/>
      <c r="S235" s="213"/>
      <c r="T235" s="213"/>
      <c r="U235" s="199"/>
      <c r="V235" s="200"/>
      <c r="W235" s="199"/>
      <c r="X235" s="200"/>
      <c r="Y235" s="199"/>
      <c r="Z235" s="200"/>
      <c r="AA235" s="207"/>
      <c r="AB235" s="213"/>
      <c r="AC235" s="205"/>
      <c r="AD235" s="199"/>
      <c r="AE235" s="200"/>
      <c r="AF235" s="205"/>
      <c r="AG235" s="199"/>
      <c r="AH235" s="200"/>
      <c r="AI235" s="205"/>
      <c r="AJ235" s="199"/>
      <c r="AK235" s="209"/>
      <c r="AL235" s="205"/>
      <c r="AM235" s="212"/>
    </row>
    <row r="236" spans="1:39" ht="15" customHeight="1" x14ac:dyDescent="0.25">
      <c r="A236" s="214"/>
      <c r="B236" s="199"/>
      <c r="C236" s="199"/>
      <c r="D236" s="199"/>
      <c r="E236" s="199"/>
      <c r="F236" s="218"/>
      <c r="G236" s="199"/>
      <c r="H236" s="216"/>
      <c r="I236" s="199"/>
      <c r="J236" s="216"/>
      <c r="K236" s="103"/>
      <c r="L236" s="103"/>
      <c r="M236" s="103"/>
      <c r="N236" s="102"/>
      <c r="O236" s="102"/>
      <c r="P236" s="105">
        <f t="shared" si="456"/>
        <v>0</v>
      </c>
      <c r="Q236" s="213"/>
      <c r="R236" s="213"/>
      <c r="S236" s="213"/>
      <c r="T236" s="213"/>
      <c r="U236" s="199"/>
      <c r="V236" s="200"/>
      <c r="W236" s="199"/>
      <c r="X236" s="200"/>
      <c r="Y236" s="199"/>
      <c r="Z236" s="200"/>
      <c r="AA236" s="207"/>
      <c r="AB236" s="213"/>
      <c r="AC236" s="205"/>
      <c r="AD236" s="199"/>
      <c r="AE236" s="200"/>
      <c r="AF236" s="205"/>
      <c r="AG236" s="199"/>
      <c r="AH236" s="200"/>
      <c r="AI236" s="205"/>
      <c r="AJ236" s="199"/>
      <c r="AK236" s="209"/>
      <c r="AL236" s="205"/>
      <c r="AM236" s="212"/>
    </row>
    <row r="237" spans="1:39" ht="15" customHeight="1" x14ac:dyDescent="0.25">
      <c r="A237" s="214"/>
      <c r="B237" s="199"/>
      <c r="C237" s="199"/>
      <c r="D237" s="199"/>
      <c r="E237" s="199"/>
      <c r="F237" s="218"/>
      <c r="G237" s="199"/>
      <c r="H237" s="217"/>
      <c r="I237" s="199"/>
      <c r="J237" s="217"/>
      <c r="K237" s="103"/>
      <c r="L237" s="103"/>
      <c r="M237" s="103"/>
      <c r="N237" s="102"/>
      <c r="O237" s="102"/>
      <c r="P237" s="105">
        <f t="shared" si="456"/>
        <v>0</v>
      </c>
      <c r="Q237" s="213"/>
      <c r="R237" s="213"/>
      <c r="S237" s="213"/>
      <c r="T237" s="213"/>
      <c r="U237" s="199"/>
      <c r="V237" s="200"/>
      <c r="W237" s="199"/>
      <c r="X237" s="200"/>
      <c r="Y237" s="199"/>
      <c r="Z237" s="200"/>
      <c r="AA237" s="207"/>
      <c r="AB237" s="213"/>
      <c r="AC237" s="206"/>
      <c r="AD237" s="199"/>
      <c r="AE237" s="200"/>
      <c r="AF237" s="206"/>
      <c r="AG237" s="199"/>
      <c r="AH237" s="200"/>
      <c r="AI237" s="206"/>
      <c r="AJ237" s="199"/>
      <c r="AK237" s="210"/>
      <c r="AL237" s="206"/>
      <c r="AM237" s="212"/>
    </row>
    <row r="238" spans="1:39" ht="15" customHeight="1" x14ac:dyDescent="0.25">
      <c r="A238" s="214">
        <v>47</v>
      </c>
      <c r="B238" s="199"/>
      <c r="C238" s="199"/>
      <c r="D238" s="199"/>
      <c r="E238" s="199"/>
      <c r="F238" s="218" t="str">
        <f t="shared" ref="F238" si="457">IF(AM238=40,"TIEMPO COMPLETO",IF(AM238&gt;=20,"MEDIO TIEMPO",IF(AM238&gt;=1,"TIEMPO PARCIAL","")))</f>
        <v/>
      </c>
      <c r="G238" s="199"/>
      <c r="H238" s="215"/>
      <c r="I238" s="199"/>
      <c r="J238" s="215"/>
      <c r="K238" s="103"/>
      <c r="L238" s="103"/>
      <c r="M238" s="103"/>
      <c r="N238" s="102"/>
      <c r="O238" s="102"/>
      <c r="P238" s="105">
        <f>N238*O238</f>
        <v>0</v>
      </c>
      <c r="Q238" s="213">
        <f>SUM(P238:P242)</f>
        <v>0</v>
      </c>
      <c r="R238" s="213">
        <f t="shared" ref="R238" si="458">COUNT(N238:N242)</f>
        <v>0</v>
      </c>
      <c r="S238" s="213">
        <f t="shared" ref="S238" si="459">SUM(O238:O242)</f>
        <v>0</v>
      </c>
      <c r="T238" s="213">
        <f t="shared" ref="T238" si="460">COUNT(N238:N242)</f>
        <v>0</v>
      </c>
      <c r="U238" s="199"/>
      <c r="V238" s="200"/>
      <c r="W238" s="199"/>
      <c r="X238" s="200"/>
      <c r="Y238" s="199"/>
      <c r="Z238" s="200"/>
      <c r="AA238" s="207"/>
      <c r="AB238" s="213">
        <f t="shared" ref="AB238" si="461">+AA238+Z238+V238+Q238+R238+S238+T238+X238</f>
        <v>0</v>
      </c>
      <c r="AC238" s="204" t="str">
        <f t="shared" ref="AC238" si="462">IF(L238="","",(AB238/$AM238))</f>
        <v/>
      </c>
      <c r="AD238" s="199"/>
      <c r="AE238" s="200"/>
      <c r="AF238" s="204" t="str">
        <f t="shared" ref="AF238" si="463">IF(AD238="","",(AE238/$AM238))</f>
        <v/>
      </c>
      <c r="AG238" s="199"/>
      <c r="AH238" s="200"/>
      <c r="AI238" s="204" t="str">
        <f t="shared" ref="AI238" si="464">IF(AG238="","",(AH238/$AM238))</f>
        <v/>
      </c>
      <c r="AJ238" s="199"/>
      <c r="AK238" s="208"/>
      <c r="AL238" s="204" t="str">
        <f t="shared" ref="AL238" si="465">IF(AJ238="","",(AK238/$AM238))</f>
        <v/>
      </c>
      <c r="AM238" s="211">
        <f t="shared" ref="AM238" si="466">AK238+AB238+AH238+AE238</f>
        <v>0</v>
      </c>
    </row>
    <row r="239" spans="1:39" ht="15" customHeight="1" x14ac:dyDescent="0.25">
      <c r="A239" s="214"/>
      <c r="B239" s="199"/>
      <c r="C239" s="199"/>
      <c r="D239" s="199"/>
      <c r="E239" s="199"/>
      <c r="F239" s="218"/>
      <c r="G239" s="199"/>
      <c r="H239" s="216"/>
      <c r="I239" s="199"/>
      <c r="J239" s="216"/>
      <c r="K239" s="103"/>
      <c r="L239" s="103"/>
      <c r="M239" s="103"/>
      <c r="N239" s="102"/>
      <c r="O239" s="102"/>
      <c r="P239" s="105">
        <f t="shared" ref="P239:P242" si="467">N239*O239</f>
        <v>0</v>
      </c>
      <c r="Q239" s="213"/>
      <c r="R239" s="213"/>
      <c r="S239" s="213"/>
      <c r="T239" s="213"/>
      <c r="U239" s="199"/>
      <c r="V239" s="200"/>
      <c r="W239" s="199"/>
      <c r="X239" s="200"/>
      <c r="Y239" s="199"/>
      <c r="Z239" s="200"/>
      <c r="AA239" s="207"/>
      <c r="AB239" s="213"/>
      <c r="AC239" s="205"/>
      <c r="AD239" s="199"/>
      <c r="AE239" s="200"/>
      <c r="AF239" s="205"/>
      <c r="AG239" s="199"/>
      <c r="AH239" s="200"/>
      <c r="AI239" s="205"/>
      <c r="AJ239" s="199"/>
      <c r="AK239" s="209"/>
      <c r="AL239" s="205"/>
      <c r="AM239" s="212"/>
    </row>
    <row r="240" spans="1:39" ht="15" customHeight="1" x14ac:dyDescent="0.25">
      <c r="A240" s="214"/>
      <c r="B240" s="199"/>
      <c r="C240" s="199"/>
      <c r="D240" s="199"/>
      <c r="E240" s="199"/>
      <c r="F240" s="218"/>
      <c r="G240" s="199"/>
      <c r="H240" s="216"/>
      <c r="I240" s="199"/>
      <c r="J240" s="216"/>
      <c r="K240" s="103"/>
      <c r="L240" s="103"/>
      <c r="M240" s="103"/>
      <c r="N240" s="102"/>
      <c r="O240" s="102"/>
      <c r="P240" s="105">
        <f t="shared" si="467"/>
        <v>0</v>
      </c>
      <c r="Q240" s="213"/>
      <c r="R240" s="213"/>
      <c r="S240" s="213"/>
      <c r="T240" s="213"/>
      <c r="U240" s="199"/>
      <c r="V240" s="200"/>
      <c r="W240" s="199"/>
      <c r="X240" s="200"/>
      <c r="Y240" s="199"/>
      <c r="Z240" s="200"/>
      <c r="AA240" s="207"/>
      <c r="AB240" s="213"/>
      <c r="AC240" s="205"/>
      <c r="AD240" s="199"/>
      <c r="AE240" s="200"/>
      <c r="AF240" s="205"/>
      <c r="AG240" s="199"/>
      <c r="AH240" s="200"/>
      <c r="AI240" s="205"/>
      <c r="AJ240" s="199"/>
      <c r="AK240" s="209"/>
      <c r="AL240" s="205"/>
      <c r="AM240" s="212"/>
    </row>
    <row r="241" spans="1:39" ht="15" customHeight="1" x14ac:dyDescent="0.25">
      <c r="A241" s="214"/>
      <c r="B241" s="199"/>
      <c r="C241" s="199"/>
      <c r="D241" s="199"/>
      <c r="E241" s="199"/>
      <c r="F241" s="218"/>
      <c r="G241" s="199"/>
      <c r="H241" s="216"/>
      <c r="I241" s="199"/>
      <c r="J241" s="216"/>
      <c r="K241" s="103"/>
      <c r="L241" s="103"/>
      <c r="M241" s="103"/>
      <c r="N241" s="102"/>
      <c r="O241" s="102"/>
      <c r="P241" s="105">
        <f t="shared" si="467"/>
        <v>0</v>
      </c>
      <c r="Q241" s="213"/>
      <c r="R241" s="213"/>
      <c r="S241" s="213"/>
      <c r="T241" s="213"/>
      <c r="U241" s="199"/>
      <c r="V241" s="200"/>
      <c r="W241" s="199"/>
      <c r="X241" s="200"/>
      <c r="Y241" s="199"/>
      <c r="Z241" s="200"/>
      <c r="AA241" s="207"/>
      <c r="AB241" s="213"/>
      <c r="AC241" s="205"/>
      <c r="AD241" s="199"/>
      <c r="AE241" s="200"/>
      <c r="AF241" s="205"/>
      <c r="AG241" s="199"/>
      <c r="AH241" s="200"/>
      <c r="AI241" s="205"/>
      <c r="AJ241" s="199"/>
      <c r="AK241" s="209"/>
      <c r="AL241" s="205"/>
      <c r="AM241" s="212"/>
    </row>
    <row r="242" spans="1:39" ht="15" customHeight="1" x14ac:dyDescent="0.25">
      <c r="A242" s="214"/>
      <c r="B242" s="199"/>
      <c r="C242" s="199"/>
      <c r="D242" s="199"/>
      <c r="E242" s="199"/>
      <c r="F242" s="218"/>
      <c r="G242" s="199"/>
      <c r="H242" s="217"/>
      <c r="I242" s="199"/>
      <c r="J242" s="217"/>
      <c r="K242" s="103"/>
      <c r="L242" s="103"/>
      <c r="M242" s="103"/>
      <c r="N242" s="102"/>
      <c r="O242" s="102"/>
      <c r="P242" s="105">
        <f t="shared" si="467"/>
        <v>0</v>
      </c>
      <c r="Q242" s="213"/>
      <c r="R242" s="213"/>
      <c r="S242" s="213"/>
      <c r="T242" s="213"/>
      <c r="U242" s="199"/>
      <c r="V242" s="200"/>
      <c r="W242" s="199"/>
      <c r="X242" s="200"/>
      <c r="Y242" s="199"/>
      <c r="Z242" s="200"/>
      <c r="AA242" s="207"/>
      <c r="AB242" s="213"/>
      <c r="AC242" s="206"/>
      <c r="AD242" s="199"/>
      <c r="AE242" s="200"/>
      <c r="AF242" s="206"/>
      <c r="AG242" s="199"/>
      <c r="AH242" s="200"/>
      <c r="AI242" s="206"/>
      <c r="AJ242" s="199"/>
      <c r="AK242" s="210"/>
      <c r="AL242" s="206"/>
      <c r="AM242" s="212"/>
    </row>
    <row r="243" spans="1:39" ht="15" customHeight="1" x14ac:dyDescent="0.25">
      <c r="A243" s="214">
        <v>48</v>
      </c>
      <c r="B243" s="199"/>
      <c r="C243" s="199"/>
      <c r="D243" s="199"/>
      <c r="E243" s="199"/>
      <c r="F243" s="218" t="str">
        <f t="shared" ref="F243" si="468">IF(AM243=40,"TIEMPO COMPLETO",IF(AM243&gt;=20,"MEDIO TIEMPO",IF(AM243&gt;=1,"TIEMPO PARCIAL","")))</f>
        <v/>
      </c>
      <c r="G243" s="199"/>
      <c r="H243" s="215"/>
      <c r="I243" s="199"/>
      <c r="J243" s="215"/>
      <c r="K243" s="103"/>
      <c r="L243" s="103"/>
      <c r="M243" s="103"/>
      <c r="N243" s="102"/>
      <c r="O243" s="102"/>
      <c r="P243" s="105">
        <f>N243*O243</f>
        <v>0</v>
      </c>
      <c r="Q243" s="213">
        <f>SUM(P243:P247)</f>
        <v>0</v>
      </c>
      <c r="R243" s="213">
        <f t="shared" ref="R243" si="469">COUNT(N243:N247)</f>
        <v>0</v>
      </c>
      <c r="S243" s="213">
        <f t="shared" ref="S243" si="470">SUM(O243:O247)</f>
        <v>0</v>
      </c>
      <c r="T243" s="213">
        <f t="shared" ref="T243" si="471">COUNT(N243:N247)</f>
        <v>0</v>
      </c>
      <c r="U243" s="199"/>
      <c r="V243" s="200"/>
      <c r="W243" s="199"/>
      <c r="X243" s="200"/>
      <c r="Y243" s="199"/>
      <c r="Z243" s="200"/>
      <c r="AA243" s="207"/>
      <c r="AB243" s="213">
        <f t="shared" ref="AB243" si="472">+AA243+Z243+V243+Q243+R243+S243+T243+X243</f>
        <v>0</v>
      </c>
      <c r="AC243" s="204" t="str">
        <f t="shared" ref="AC243" si="473">IF(L243="","",(AB243/$AM243))</f>
        <v/>
      </c>
      <c r="AD243" s="199"/>
      <c r="AE243" s="200"/>
      <c r="AF243" s="204" t="str">
        <f t="shared" ref="AF243" si="474">IF(AD243="","",(AE243/$AM243))</f>
        <v/>
      </c>
      <c r="AG243" s="199"/>
      <c r="AH243" s="200"/>
      <c r="AI243" s="204" t="str">
        <f t="shared" ref="AI243" si="475">IF(AG243="","",(AH243/$AM243))</f>
        <v/>
      </c>
      <c r="AJ243" s="199"/>
      <c r="AK243" s="208"/>
      <c r="AL243" s="204" t="str">
        <f t="shared" ref="AL243" si="476">IF(AJ243="","",(AK243/$AM243))</f>
        <v/>
      </c>
      <c r="AM243" s="211">
        <f t="shared" ref="AM243" si="477">AK243+AB243+AH243+AE243</f>
        <v>0</v>
      </c>
    </row>
    <row r="244" spans="1:39" ht="15" customHeight="1" x14ac:dyDescent="0.25">
      <c r="A244" s="214"/>
      <c r="B244" s="199"/>
      <c r="C244" s="199"/>
      <c r="D244" s="199"/>
      <c r="E244" s="199"/>
      <c r="F244" s="218"/>
      <c r="G244" s="199"/>
      <c r="H244" s="216"/>
      <c r="I244" s="199"/>
      <c r="J244" s="216"/>
      <c r="K244" s="103"/>
      <c r="L244" s="103"/>
      <c r="M244" s="103"/>
      <c r="N244" s="102"/>
      <c r="O244" s="102"/>
      <c r="P244" s="105">
        <f t="shared" ref="P244:P247" si="478">N244*O244</f>
        <v>0</v>
      </c>
      <c r="Q244" s="213"/>
      <c r="R244" s="213"/>
      <c r="S244" s="213"/>
      <c r="T244" s="213"/>
      <c r="U244" s="199"/>
      <c r="V244" s="200"/>
      <c r="W244" s="199"/>
      <c r="X244" s="200"/>
      <c r="Y244" s="199"/>
      <c r="Z244" s="200"/>
      <c r="AA244" s="207"/>
      <c r="AB244" s="213"/>
      <c r="AC244" s="205"/>
      <c r="AD244" s="199"/>
      <c r="AE244" s="200"/>
      <c r="AF244" s="205"/>
      <c r="AG244" s="199"/>
      <c r="AH244" s="200"/>
      <c r="AI244" s="205"/>
      <c r="AJ244" s="199"/>
      <c r="AK244" s="209"/>
      <c r="AL244" s="205"/>
      <c r="AM244" s="212"/>
    </row>
    <row r="245" spans="1:39" ht="15" customHeight="1" x14ac:dyDescent="0.25">
      <c r="A245" s="214"/>
      <c r="B245" s="199"/>
      <c r="C245" s="199"/>
      <c r="D245" s="199"/>
      <c r="E245" s="199"/>
      <c r="F245" s="218"/>
      <c r="G245" s="199"/>
      <c r="H245" s="216"/>
      <c r="I245" s="199"/>
      <c r="J245" s="216"/>
      <c r="K245" s="103"/>
      <c r="L245" s="103"/>
      <c r="M245" s="103"/>
      <c r="N245" s="102"/>
      <c r="O245" s="102"/>
      <c r="P245" s="105">
        <f t="shared" si="478"/>
        <v>0</v>
      </c>
      <c r="Q245" s="213"/>
      <c r="R245" s="213"/>
      <c r="S245" s="213"/>
      <c r="T245" s="213"/>
      <c r="U245" s="199"/>
      <c r="V245" s="200"/>
      <c r="W245" s="199"/>
      <c r="X245" s="200"/>
      <c r="Y245" s="199"/>
      <c r="Z245" s="200"/>
      <c r="AA245" s="207"/>
      <c r="AB245" s="213"/>
      <c r="AC245" s="205"/>
      <c r="AD245" s="199"/>
      <c r="AE245" s="200"/>
      <c r="AF245" s="205"/>
      <c r="AG245" s="199"/>
      <c r="AH245" s="200"/>
      <c r="AI245" s="205"/>
      <c r="AJ245" s="199"/>
      <c r="AK245" s="209"/>
      <c r="AL245" s="205"/>
      <c r="AM245" s="212"/>
    </row>
    <row r="246" spans="1:39" ht="15" customHeight="1" x14ac:dyDescent="0.25">
      <c r="A246" s="214"/>
      <c r="B246" s="199"/>
      <c r="C246" s="199"/>
      <c r="D246" s="199"/>
      <c r="E246" s="199"/>
      <c r="F246" s="218"/>
      <c r="G246" s="199"/>
      <c r="H246" s="216"/>
      <c r="I246" s="199"/>
      <c r="J246" s="216"/>
      <c r="K246" s="103"/>
      <c r="L246" s="103"/>
      <c r="M246" s="103"/>
      <c r="N246" s="102"/>
      <c r="O246" s="102"/>
      <c r="P246" s="105">
        <f t="shared" si="478"/>
        <v>0</v>
      </c>
      <c r="Q246" s="213"/>
      <c r="R246" s="213"/>
      <c r="S246" s="213"/>
      <c r="T246" s="213"/>
      <c r="U246" s="199"/>
      <c r="V246" s="200"/>
      <c r="W246" s="199"/>
      <c r="X246" s="200"/>
      <c r="Y246" s="199"/>
      <c r="Z246" s="200"/>
      <c r="AA246" s="207"/>
      <c r="AB246" s="213"/>
      <c r="AC246" s="205"/>
      <c r="AD246" s="199"/>
      <c r="AE246" s="200"/>
      <c r="AF246" s="205"/>
      <c r="AG246" s="199"/>
      <c r="AH246" s="200"/>
      <c r="AI246" s="205"/>
      <c r="AJ246" s="199"/>
      <c r="AK246" s="209"/>
      <c r="AL246" s="205"/>
      <c r="AM246" s="212"/>
    </row>
    <row r="247" spans="1:39" ht="15" customHeight="1" x14ac:dyDescent="0.25">
      <c r="A247" s="214"/>
      <c r="B247" s="199"/>
      <c r="C247" s="199"/>
      <c r="D247" s="199"/>
      <c r="E247" s="199"/>
      <c r="F247" s="218"/>
      <c r="G247" s="199"/>
      <c r="H247" s="217"/>
      <c r="I247" s="199"/>
      <c r="J247" s="217"/>
      <c r="K247" s="103"/>
      <c r="L247" s="103"/>
      <c r="M247" s="103"/>
      <c r="N247" s="102"/>
      <c r="O247" s="102"/>
      <c r="P247" s="105">
        <f t="shared" si="478"/>
        <v>0</v>
      </c>
      <c r="Q247" s="213"/>
      <c r="R247" s="213"/>
      <c r="S247" s="213"/>
      <c r="T247" s="213"/>
      <c r="U247" s="199"/>
      <c r="V247" s="200"/>
      <c r="W247" s="199"/>
      <c r="X247" s="200"/>
      <c r="Y247" s="199"/>
      <c r="Z247" s="200"/>
      <c r="AA247" s="207"/>
      <c r="AB247" s="213"/>
      <c r="AC247" s="206"/>
      <c r="AD247" s="199"/>
      <c r="AE247" s="200"/>
      <c r="AF247" s="206"/>
      <c r="AG247" s="199"/>
      <c r="AH247" s="200"/>
      <c r="AI247" s="206"/>
      <c r="AJ247" s="199"/>
      <c r="AK247" s="210"/>
      <c r="AL247" s="206"/>
      <c r="AM247" s="212"/>
    </row>
    <row r="248" spans="1:39" ht="15" customHeight="1" x14ac:dyDescent="0.25">
      <c r="A248" s="214">
        <v>49</v>
      </c>
      <c r="B248" s="199"/>
      <c r="C248" s="199"/>
      <c r="D248" s="199"/>
      <c r="E248" s="199"/>
      <c r="F248" s="218" t="str">
        <f t="shared" ref="F248" si="479">IF(AM248=40,"TIEMPO COMPLETO",IF(AM248&gt;=20,"MEDIO TIEMPO",IF(AM248&gt;=1,"TIEMPO PARCIAL","")))</f>
        <v/>
      </c>
      <c r="G248" s="199"/>
      <c r="H248" s="215"/>
      <c r="I248" s="199"/>
      <c r="J248" s="215"/>
      <c r="K248" s="103"/>
      <c r="L248" s="103"/>
      <c r="M248" s="103"/>
      <c r="N248" s="102"/>
      <c r="O248" s="102"/>
      <c r="P248" s="105">
        <f>N248*O248</f>
        <v>0</v>
      </c>
      <c r="Q248" s="213">
        <f>SUM(P248:P252)</f>
        <v>0</v>
      </c>
      <c r="R248" s="213">
        <f t="shared" ref="R248" si="480">COUNT(N248:N252)</f>
        <v>0</v>
      </c>
      <c r="S248" s="213">
        <f t="shared" ref="S248" si="481">SUM(O248:O252)</f>
        <v>0</v>
      </c>
      <c r="T248" s="213">
        <f t="shared" ref="T248" si="482">COUNT(N248:N252)</f>
        <v>0</v>
      </c>
      <c r="U248" s="199"/>
      <c r="V248" s="200"/>
      <c r="W248" s="199"/>
      <c r="X248" s="200"/>
      <c r="Y248" s="199"/>
      <c r="Z248" s="200"/>
      <c r="AA248" s="207"/>
      <c r="AB248" s="213">
        <f t="shared" ref="AB248" si="483">+AA248+Z248+V248+Q248+R248+S248+T248+X248</f>
        <v>0</v>
      </c>
      <c r="AC248" s="204" t="str">
        <f t="shared" ref="AC248" si="484">IF(L248="","",(AB248/$AM248))</f>
        <v/>
      </c>
      <c r="AD248" s="199"/>
      <c r="AE248" s="200"/>
      <c r="AF248" s="204" t="str">
        <f t="shared" ref="AF248" si="485">IF(AD248="","",(AE248/$AM248))</f>
        <v/>
      </c>
      <c r="AG248" s="199"/>
      <c r="AH248" s="200"/>
      <c r="AI248" s="204" t="str">
        <f t="shared" ref="AI248" si="486">IF(AG248="","",(AH248/$AM248))</f>
        <v/>
      </c>
      <c r="AJ248" s="199"/>
      <c r="AK248" s="208"/>
      <c r="AL248" s="204" t="str">
        <f t="shared" ref="AL248" si="487">IF(AJ248="","",(AK248/$AM248))</f>
        <v/>
      </c>
      <c r="AM248" s="211">
        <f t="shared" ref="AM248" si="488">AK248+AB248+AH248+AE248</f>
        <v>0</v>
      </c>
    </row>
    <row r="249" spans="1:39" ht="15" customHeight="1" x14ac:dyDescent="0.25">
      <c r="A249" s="214"/>
      <c r="B249" s="199"/>
      <c r="C249" s="199"/>
      <c r="D249" s="199"/>
      <c r="E249" s="199"/>
      <c r="F249" s="218"/>
      <c r="G249" s="199"/>
      <c r="H249" s="216"/>
      <c r="I249" s="199"/>
      <c r="J249" s="216"/>
      <c r="K249" s="103"/>
      <c r="L249" s="103"/>
      <c r="M249" s="103"/>
      <c r="N249" s="102"/>
      <c r="O249" s="102"/>
      <c r="P249" s="105">
        <f t="shared" ref="P249:P252" si="489">N249*O249</f>
        <v>0</v>
      </c>
      <c r="Q249" s="213"/>
      <c r="R249" s="213"/>
      <c r="S249" s="213"/>
      <c r="T249" s="213"/>
      <c r="U249" s="199"/>
      <c r="V249" s="200"/>
      <c r="W249" s="199"/>
      <c r="X249" s="200"/>
      <c r="Y249" s="199"/>
      <c r="Z249" s="200"/>
      <c r="AA249" s="207"/>
      <c r="AB249" s="213"/>
      <c r="AC249" s="205"/>
      <c r="AD249" s="199"/>
      <c r="AE249" s="200"/>
      <c r="AF249" s="205"/>
      <c r="AG249" s="199"/>
      <c r="AH249" s="200"/>
      <c r="AI249" s="205"/>
      <c r="AJ249" s="199"/>
      <c r="AK249" s="209"/>
      <c r="AL249" s="205"/>
      <c r="AM249" s="212"/>
    </row>
    <row r="250" spans="1:39" ht="15" customHeight="1" x14ac:dyDescent="0.25">
      <c r="A250" s="214"/>
      <c r="B250" s="199"/>
      <c r="C250" s="199"/>
      <c r="D250" s="199"/>
      <c r="E250" s="199"/>
      <c r="F250" s="218"/>
      <c r="G250" s="199"/>
      <c r="H250" s="216"/>
      <c r="I250" s="199"/>
      <c r="J250" s="216"/>
      <c r="K250" s="103"/>
      <c r="L250" s="103"/>
      <c r="M250" s="103"/>
      <c r="N250" s="102"/>
      <c r="O250" s="102"/>
      <c r="P250" s="105">
        <f t="shared" si="489"/>
        <v>0</v>
      </c>
      <c r="Q250" s="213"/>
      <c r="R250" s="213"/>
      <c r="S250" s="213"/>
      <c r="T250" s="213"/>
      <c r="U250" s="199"/>
      <c r="V250" s="200"/>
      <c r="W250" s="199"/>
      <c r="X250" s="200"/>
      <c r="Y250" s="199"/>
      <c r="Z250" s="200"/>
      <c r="AA250" s="207"/>
      <c r="AB250" s="213"/>
      <c r="AC250" s="205"/>
      <c r="AD250" s="199"/>
      <c r="AE250" s="200"/>
      <c r="AF250" s="205"/>
      <c r="AG250" s="199"/>
      <c r="AH250" s="200"/>
      <c r="AI250" s="205"/>
      <c r="AJ250" s="199"/>
      <c r="AK250" s="209"/>
      <c r="AL250" s="205"/>
      <c r="AM250" s="212"/>
    </row>
    <row r="251" spans="1:39" ht="15" customHeight="1" x14ac:dyDescent="0.25">
      <c r="A251" s="214"/>
      <c r="B251" s="199"/>
      <c r="C251" s="199"/>
      <c r="D251" s="199"/>
      <c r="E251" s="199"/>
      <c r="F251" s="218"/>
      <c r="G251" s="199"/>
      <c r="H251" s="216"/>
      <c r="I251" s="199"/>
      <c r="J251" s="216"/>
      <c r="K251" s="103"/>
      <c r="L251" s="103"/>
      <c r="M251" s="103"/>
      <c r="N251" s="102"/>
      <c r="O251" s="102"/>
      <c r="P251" s="105">
        <f t="shared" si="489"/>
        <v>0</v>
      </c>
      <c r="Q251" s="213"/>
      <c r="R251" s="213"/>
      <c r="S251" s="213"/>
      <c r="T251" s="213"/>
      <c r="U251" s="199"/>
      <c r="V251" s="200"/>
      <c r="W251" s="199"/>
      <c r="X251" s="200"/>
      <c r="Y251" s="199"/>
      <c r="Z251" s="200"/>
      <c r="AA251" s="207"/>
      <c r="AB251" s="213"/>
      <c r="AC251" s="205"/>
      <c r="AD251" s="199"/>
      <c r="AE251" s="200"/>
      <c r="AF251" s="205"/>
      <c r="AG251" s="199"/>
      <c r="AH251" s="200"/>
      <c r="AI251" s="205"/>
      <c r="AJ251" s="199"/>
      <c r="AK251" s="209"/>
      <c r="AL251" s="205"/>
      <c r="AM251" s="212"/>
    </row>
    <row r="252" spans="1:39" ht="15" customHeight="1" x14ac:dyDescent="0.25">
      <c r="A252" s="214"/>
      <c r="B252" s="199"/>
      <c r="C252" s="199"/>
      <c r="D252" s="199"/>
      <c r="E252" s="199"/>
      <c r="F252" s="218"/>
      <c r="G252" s="199"/>
      <c r="H252" s="217"/>
      <c r="I252" s="199"/>
      <c r="J252" s="217"/>
      <c r="K252" s="103"/>
      <c r="L252" s="103"/>
      <c r="M252" s="103"/>
      <c r="N252" s="102"/>
      <c r="O252" s="102"/>
      <c r="P252" s="105">
        <f t="shared" si="489"/>
        <v>0</v>
      </c>
      <c r="Q252" s="213"/>
      <c r="R252" s="213"/>
      <c r="S252" s="213"/>
      <c r="T252" s="213"/>
      <c r="U252" s="199"/>
      <c r="V252" s="200"/>
      <c r="W252" s="199"/>
      <c r="X252" s="200"/>
      <c r="Y252" s="199"/>
      <c r="Z252" s="200"/>
      <c r="AA252" s="207"/>
      <c r="AB252" s="213"/>
      <c r="AC252" s="206"/>
      <c r="AD252" s="199"/>
      <c r="AE252" s="200"/>
      <c r="AF252" s="206"/>
      <c r="AG252" s="199"/>
      <c r="AH252" s="200"/>
      <c r="AI252" s="206"/>
      <c r="AJ252" s="199"/>
      <c r="AK252" s="210"/>
      <c r="AL252" s="206"/>
      <c r="AM252" s="212"/>
    </row>
    <row r="253" spans="1:39" ht="15" customHeight="1" x14ac:dyDescent="0.25">
      <c r="A253" s="214">
        <v>50</v>
      </c>
      <c r="B253" s="199"/>
      <c r="C253" s="199"/>
      <c r="D253" s="199"/>
      <c r="E253" s="199"/>
      <c r="F253" s="218" t="str">
        <f t="shared" ref="F253" si="490">IF(AM253=40,"TIEMPO COMPLETO",IF(AM253&gt;=20,"MEDIO TIEMPO",IF(AM253&gt;=1,"TIEMPO PARCIAL","")))</f>
        <v/>
      </c>
      <c r="G253" s="199"/>
      <c r="H253" s="215"/>
      <c r="I253" s="199"/>
      <c r="J253" s="215"/>
      <c r="K253" s="103"/>
      <c r="L253" s="103"/>
      <c r="M253" s="103"/>
      <c r="N253" s="102"/>
      <c r="O253" s="102"/>
      <c r="P253" s="105">
        <f>N253*O253</f>
        <v>0</v>
      </c>
      <c r="Q253" s="213">
        <f>SUM(P253:P257)</f>
        <v>0</v>
      </c>
      <c r="R253" s="213">
        <f t="shared" ref="R253" si="491">COUNT(N253:N257)</f>
        <v>0</v>
      </c>
      <c r="S253" s="213">
        <f t="shared" ref="S253" si="492">SUM(O253:O257)</f>
        <v>0</v>
      </c>
      <c r="T253" s="213">
        <f t="shared" ref="T253" si="493">COUNT(N253:N257)</f>
        <v>0</v>
      </c>
      <c r="U253" s="199"/>
      <c r="V253" s="200"/>
      <c r="W253" s="199"/>
      <c r="X253" s="200"/>
      <c r="Y253" s="199"/>
      <c r="Z253" s="200"/>
      <c r="AA253" s="207"/>
      <c r="AB253" s="213">
        <f t="shared" ref="AB253" si="494">+AA253+Z253+V253+Q253+R253+S253+T253+X253</f>
        <v>0</v>
      </c>
      <c r="AC253" s="204" t="str">
        <f t="shared" ref="AC253" si="495">IF(L253="","",(AB253/$AM253))</f>
        <v/>
      </c>
      <c r="AD253" s="199"/>
      <c r="AE253" s="200"/>
      <c r="AF253" s="204" t="str">
        <f t="shared" ref="AF253" si="496">IF(AD253="","",(AE253/$AM253))</f>
        <v/>
      </c>
      <c r="AG253" s="199"/>
      <c r="AH253" s="200"/>
      <c r="AI253" s="204" t="str">
        <f t="shared" ref="AI253" si="497">IF(AG253="","",(AH253/$AM253))</f>
        <v/>
      </c>
      <c r="AJ253" s="199"/>
      <c r="AK253" s="208"/>
      <c r="AL253" s="204" t="str">
        <f t="shared" ref="AL253" si="498">IF(AJ253="","",(AK253/$AM253))</f>
        <v/>
      </c>
      <c r="AM253" s="211">
        <f t="shared" ref="AM253" si="499">AK253+AB253+AH253+AE253</f>
        <v>0</v>
      </c>
    </row>
    <row r="254" spans="1:39" ht="15" customHeight="1" x14ac:dyDescent="0.25">
      <c r="A254" s="214"/>
      <c r="B254" s="199"/>
      <c r="C254" s="199"/>
      <c r="D254" s="199"/>
      <c r="E254" s="199"/>
      <c r="F254" s="218"/>
      <c r="G254" s="199"/>
      <c r="H254" s="216"/>
      <c r="I254" s="199"/>
      <c r="J254" s="216"/>
      <c r="K254" s="103"/>
      <c r="L254" s="103"/>
      <c r="M254" s="103"/>
      <c r="N254" s="102"/>
      <c r="O254" s="102"/>
      <c r="P254" s="105">
        <f t="shared" ref="P254:P257" si="500">N254*O254</f>
        <v>0</v>
      </c>
      <c r="Q254" s="213"/>
      <c r="R254" s="213"/>
      <c r="S254" s="213"/>
      <c r="T254" s="213"/>
      <c r="U254" s="199"/>
      <c r="V254" s="200"/>
      <c r="W254" s="199"/>
      <c r="X254" s="200"/>
      <c r="Y254" s="199"/>
      <c r="Z254" s="200"/>
      <c r="AA254" s="207"/>
      <c r="AB254" s="213"/>
      <c r="AC254" s="205"/>
      <c r="AD254" s="199"/>
      <c r="AE254" s="200"/>
      <c r="AF254" s="205"/>
      <c r="AG254" s="199"/>
      <c r="AH254" s="200"/>
      <c r="AI254" s="205"/>
      <c r="AJ254" s="199"/>
      <c r="AK254" s="209"/>
      <c r="AL254" s="205"/>
      <c r="AM254" s="212"/>
    </row>
    <row r="255" spans="1:39" ht="15" customHeight="1" x14ac:dyDescent="0.25">
      <c r="A255" s="214"/>
      <c r="B255" s="199"/>
      <c r="C255" s="199"/>
      <c r="D255" s="199"/>
      <c r="E255" s="199"/>
      <c r="F255" s="218"/>
      <c r="G255" s="199"/>
      <c r="H255" s="216"/>
      <c r="I255" s="199"/>
      <c r="J255" s="216"/>
      <c r="K255" s="103"/>
      <c r="L255" s="103"/>
      <c r="M255" s="103"/>
      <c r="N255" s="102"/>
      <c r="O255" s="102"/>
      <c r="P255" s="105">
        <f t="shared" si="500"/>
        <v>0</v>
      </c>
      <c r="Q255" s="213"/>
      <c r="R255" s="213"/>
      <c r="S255" s="213"/>
      <c r="T255" s="213"/>
      <c r="U255" s="199"/>
      <c r="V255" s="200"/>
      <c r="W255" s="199"/>
      <c r="X255" s="200"/>
      <c r="Y255" s="199"/>
      <c r="Z255" s="200"/>
      <c r="AA255" s="207"/>
      <c r="AB255" s="213"/>
      <c r="AC255" s="205"/>
      <c r="AD255" s="199"/>
      <c r="AE255" s="200"/>
      <c r="AF255" s="205"/>
      <c r="AG255" s="199"/>
      <c r="AH255" s="200"/>
      <c r="AI255" s="205"/>
      <c r="AJ255" s="199"/>
      <c r="AK255" s="209"/>
      <c r="AL255" s="205"/>
      <c r="AM255" s="212"/>
    </row>
    <row r="256" spans="1:39" ht="15" customHeight="1" x14ac:dyDescent="0.25">
      <c r="A256" s="214"/>
      <c r="B256" s="199"/>
      <c r="C256" s="199"/>
      <c r="D256" s="199"/>
      <c r="E256" s="199"/>
      <c r="F256" s="218"/>
      <c r="G256" s="199"/>
      <c r="H256" s="216"/>
      <c r="I256" s="199"/>
      <c r="J256" s="216"/>
      <c r="K256" s="103"/>
      <c r="L256" s="103"/>
      <c r="M256" s="103"/>
      <c r="N256" s="102"/>
      <c r="O256" s="102"/>
      <c r="P256" s="105">
        <f t="shared" si="500"/>
        <v>0</v>
      </c>
      <c r="Q256" s="213"/>
      <c r="R256" s="213"/>
      <c r="S256" s="213"/>
      <c r="T256" s="213"/>
      <c r="U256" s="199"/>
      <c r="V256" s="200"/>
      <c r="W256" s="199"/>
      <c r="X256" s="200"/>
      <c r="Y256" s="199"/>
      <c r="Z256" s="200"/>
      <c r="AA256" s="207"/>
      <c r="AB256" s="213"/>
      <c r="AC256" s="205"/>
      <c r="AD256" s="199"/>
      <c r="AE256" s="200"/>
      <c r="AF256" s="205"/>
      <c r="AG256" s="199"/>
      <c r="AH256" s="200"/>
      <c r="AI256" s="205"/>
      <c r="AJ256" s="199"/>
      <c r="AK256" s="209"/>
      <c r="AL256" s="205"/>
      <c r="AM256" s="212"/>
    </row>
    <row r="257" spans="1:39" ht="15" customHeight="1" x14ac:dyDescent="0.25">
      <c r="A257" s="214"/>
      <c r="B257" s="199"/>
      <c r="C257" s="199"/>
      <c r="D257" s="199"/>
      <c r="E257" s="199"/>
      <c r="F257" s="218"/>
      <c r="G257" s="199"/>
      <c r="H257" s="217"/>
      <c r="I257" s="199"/>
      <c r="J257" s="217"/>
      <c r="K257" s="103"/>
      <c r="L257" s="103"/>
      <c r="M257" s="103"/>
      <c r="N257" s="102"/>
      <c r="O257" s="102"/>
      <c r="P257" s="105">
        <f t="shared" si="500"/>
        <v>0</v>
      </c>
      <c r="Q257" s="213"/>
      <c r="R257" s="213"/>
      <c r="S257" s="213"/>
      <c r="T257" s="213"/>
      <c r="U257" s="199"/>
      <c r="V257" s="200"/>
      <c r="W257" s="199"/>
      <c r="X257" s="200"/>
      <c r="Y257" s="199"/>
      <c r="Z257" s="200"/>
      <c r="AA257" s="207"/>
      <c r="AB257" s="213"/>
      <c r="AC257" s="206"/>
      <c r="AD257" s="199"/>
      <c r="AE257" s="200"/>
      <c r="AF257" s="206"/>
      <c r="AG257" s="199"/>
      <c r="AH257" s="200"/>
      <c r="AI257" s="206"/>
      <c r="AJ257" s="199"/>
      <c r="AK257" s="210"/>
      <c r="AL257" s="206"/>
      <c r="AM257" s="212"/>
    </row>
    <row r="258" spans="1:39" ht="15" customHeight="1" x14ac:dyDescent="0.25">
      <c r="A258" s="214">
        <v>51</v>
      </c>
      <c r="B258" s="199"/>
      <c r="C258" s="199"/>
      <c r="D258" s="199"/>
      <c r="E258" s="199"/>
      <c r="F258" s="218" t="str">
        <f t="shared" ref="F258" si="501">IF(AM258=40,"TIEMPO COMPLETO",IF(AM258&gt;=20,"MEDIO TIEMPO",IF(AM258&gt;=1,"TIEMPO PARCIAL","")))</f>
        <v/>
      </c>
      <c r="G258" s="199"/>
      <c r="H258" s="215"/>
      <c r="I258" s="199"/>
      <c r="J258" s="215"/>
      <c r="K258" s="103"/>
      <c r="L258" s="103"/>
      <c r="M258" s="103"/>
      <c r="N258" s="102"/>
      <c r="O258" s="102"/>
      <c r="P258" s="105">
        <f>N258*O258</f>
        <v>0</v>
      </c>
      <c r="Q258" s="213">
        <f>SUM(P258:P262)</f>
        <v>0</v>
      </c>
      <c r="R258" s="213">
        <f t="shared" ref="R258" si="502">COUNT(N258:N262)</f>
        <v>0</v>
      </c>
      <c r="S258" s="213">
        <f t="shared" ref="S258" si="503">SUM(O258:O262)</f>
        <v>0</v>
      </c>
      <c r="T258" s="213">
        <f t="shared" ref="T258" si="504">COUNT(N258:N262)</f>
        <v>0</v>
      </c>
      <c r="U258" s="199"/>
      <c r="V258" s="200"/>
      <c r="W258" s="199"/>
      <c r="X258" s="200"/>
      <c r="Y258" s="199"/>
      <c r="Z258" s="200"/>
      <c r="AA258" s="207"/>
      <c r="AB258" s="213">
        <f t="shared" ref="AB258" si="505">+AA258+Z258+V258+Q258+R258+S258+T258+X258</f>
        <v>0</v>
      </c>
      <c r="AC258" s="204" t="str">
        <f t="shared" ref="AC258" si="506">IF(L258="","",(AB258/$AM258))</f>
        <v/>
      </c>
      <c r="AD258" s="199"/>
      <c r="AE258" s="200"/>
      <c r="AF258" s="204" t="str">
        <f t="shared" ref="AF258" si="507">IF(AD258="","",(AE258/$AM258))</f>
        <v/>
      </c>
      <c r="AG258" s="199"/>
      <c r="AH258" s="200"/>
      <c r="AI258" s="204" t="str">
        <f t="shared" ref="AI258" si="508">IF(AG258="","",(AH258/$AM258))</f>
        <v/>
      </c>
      <c r="AJ258" s="199"/>
      <c r="AK258" s="208"/>
      <c r="AL258" s="204" t="str">
        <f t="shared" ref="AL258" si="509">IF(AJ258="","",(AK258/$AM258))</f>
        <v/>
      </c>
      <c r="AM258" s="211">
        <f t="shared" ref="AM258" si="510">AK258+AB258+AH258+AE258</f>
        <v>0</v>
      </c>
    </row>
    <row r="259" spans="1:39" ht="15" customHeight="1" x14ac:dyDescent="0.25">
      <c r="A259" s="214"/>
      <c r="B259" s="199"/>
      <c r="C259" s="199"/>
      <c r="D259" s="199"/>
      <c r="E259" s="199"/>
      <c r="F259" s="218"/>
      <c r="G259" s="199"/>
      <c r="H259" s="216"/>
      <c r="I259" s="199"/>
      <c r="J259" s="216"/>
      <c r="K259" s="103"/>
      <c r="L259" s="103"/>
      <c r="M259" s="103"/>
      <c r="N259" s="102"/>
      <c r="O259" s="102"/>
      <c r="P259" s="105">
        <f t="shared" ref="P259:P262" si="511">N259*O259</f>
        <v>0</v>
      </c>
      <c r="Q259" s="213"/>
      <c r="R259" s="213"/>
      <c r="S259" s="213"/>
      <c r="T259" s="213"/>
      <c r="U259" s="199"/>
      <c r="V259" s="200"/>
      <c r="W259" s="199"/>
      <c r="X259" s="200"/>
      <c r="Y259" s="199"/>
      <c r="Z259" s="200"/>
      <c r="AA259" s="207"/>
      <c r="AB259" s="213"/>
      <c r="AC259" s="205"/>
      <c r="AD259" s="199"/>
      <c r="AE259" s="200"/>
      <c r="AF259" s="205"/>
      <c r="AG259" s="199"/>
      <c r="AH259" s="200"/>
      <c r="AI259" s="205"/>
      <c r="AJ259" s="199"/>
      <c r="AK259" s="209"/>
      <c r="AL259" s="205"/>
      <c r="AM259" s="212"/>
    </row>
    <row r="260" spans="1:39" ht="15" customHeight="1" x14ac:dyDescent="0.25">
      <c r="A260" s="214"/>
      <c r="B260" s="199"/>
      <c r="C260" s="199"/>
      <c r="D260" s="199"/>
      <c r="E260" s="199"/>
      <c r="F260" s="218"/>
      <c r="G260" s="199"/>
      <c r="H260" s="216"/>
      <c r="I260" s="199"/>
      <c r="J260" s="216"/>
      <c r="K260" s="103"/>
      <c r="L260" s="103"/>
      <c r="M260" s="103"/>
      <c r="N260" s="102"/>
      <c r="O260" s="102"/>
      <c r="P260" s="105">
        <f t="shared" si="511"/>
        <v>0</v>
      </c>
      <c r="Q260" s="213"/>
      <c r="R260" s="213"/>
      <c r="S260" s="213"/>
      <c r="T260" s="213"/>
      <c r="U260" s="199"/>
      <c r="V260" s="200"/>
      <c r="W260" s="199"/>
      <c r="X260" s="200"/>
      <c r="Y260" s="199"/>
      <c r="Z260" s="200"/>
      <c r="AA260" s="207"/>
      <c r="AB260" s="213"/>
      <c r="AC260" s="205"/>
      <c r="AD260" s="199"/>
      <c r="AE260" s="200"/>
      <c r="AF260" s="205"/>
      <c r="AG260" s="199"/>
      <c r="AH260" s="200"/>
      <c r="AI260" s="205"/>
      <c r="AJ260" s="199"/>
      <c r="AK260" s="209"/>
      <c r="AL260" s="205"/>
      <c r="AM260" s="212"/>
    </row>
    <row r="261" spans="1:39" ht="15" customHeight="1" x14ac:dyDescent="0.25">
      <c r="A261" s="214"/>
      <c r="B261" s="199"/>
      <c r="C261" s="199"/>
      <c r="D261" s="199"/>
      <c r="E261" s="199"/>
      <c r="F261" s="218"/>
      <c r="G261" s="199"/>
      <c r="H261" s="216"/>
      <c r="I261" s="199"/>
      <c r="J261" s="216"/>
      <c r="K261" s="103"/>
      <c r="L261" s="103"/>
      <c r="M261" s="103"/>
      <c r="N261" s="102"/>
      <c r="O261" s="102"/>
      <c r="P261" s="105">
        <f t="shared" si="511"/>
        <v>0</v>
      </c>
      <c r="Q261" s="213"/>
      <c r="R261" s="213"/>
      <c r="S261" s="213"/>
      <c r="T261" s="213"/>
      <c r="U261" s="199"/>
      <c r="V261" s="200"/>
      <c r="W261" s="199"/>
      <c r="X261" s="200"/>
      <c r="Y261" s="199"/>
      <c r="Z261" s="200"/>
      <c r="AA261" s="207"/>
      <c r="AB261" s="213"/>
      <c r="AC261" s="205"/>
      <c r="AD261" s="199"/>
      <c r="AE261" s="200"/>
      <c r="AF261" s="205"/>
      <c r="AG261" s="199"/>
      <c r="AH261" s="200"/>
      <c r="AI261" s="205"/>
      <c r="AJ261" s="199"/>
      <c r="AK261" s="209"/>
      <c r="AL261" s="205"/>
      <c r="AM261" s="212"/>
    </row>
    <row r="262" spans="1:39" ht="15" customHeight="1" x14ac:dyDescent="0.25">
      <c r="A262" s="214"/>
      <c r="B262" s="199"/>
      <c r="C262" s="199"/>
      <c r="D262" s="199"/>
      <c r="E262" s="199"/>
      <c r="F262" s="218"/>
      <c r="G262" s="199"/>
      <c r="H262" s="217"/>
      <c r="I262" s="199"/>
      <c r="J262" s="217"/>
      <c r="K262" s="103"/>
      <c r="L262" s="103"/>
      <c r="M262" s="103"/>
      <c r="N262" s="102"/>
      <c r="O262" s="102"/>
      <c r="P262" s="105">
        <f t="shared" si="511"/>
        <v>0</v>
      </c>
      <c r="Q262" s="213"/>
      <c r="R262" s="213"/>
      <c r="S262" s="213"/>
      <c r="T262" s="213"/>
      <c r="U262" s="199"/>
      <c r="V262" s="200"/>
      <c r="W262" s="199"/>
      <c r="X262" s="200"/>
      <c r="Y262" s="199"/>
      <c r="Z262" s="200"/>
      <c r="AA262" s="207"/>
      <c r="AB262" s="213"/>
      <c r="AC262" s="206"/>
      <c r="AD262" s="199"/>
      <c r="AE262" s="200"/>
      <c r="AF262" s="206"/>
      <c r="AG262" s="199"/>
      <c r="AH262" s="200"/>
      <c r="AI262" s="206"/>
      <c r="AJ262" s="199"/>
      <c r="AK262" s="210"/>
      <c r="AL262" s="206"/>
      <c r="AM262" s="212"/>
    </row>
    <row r="263" spans="1:39" ht="15" customHeight="1" x14ac:dyDescent="0.25">
      <c r="A263" s="214">
        <v>52</v>
      </c>
      <c r="B263" s="199"/>
      <c r="C263" s="199"/>
      <c r="D263" s="199"/>
      <c r="E263" s="199"/>
      <c r="F263" s="218" t="str">
        <f t="shared" ref="F263" si="512">IF(AM263=40,"TIEMPO COMPLETO",IF(AM263&gt;=20,"MEDIO TIEMPO",IF(AM263&gt;=1,"TIEMPO PARCIAL","")))</f>
        <v/>
      </c>
      <c r="G263" s="199"/>
      <c r="H263" s="215"/>
      <c r="I263" s="199"/>
      <c r="J263" s="215"/>
      <c r="K263" s="103"/>
      <c r="L263" s="103"/>
      <c r="M263" s="103"/>
      <c r="N263" s="102"/>
      <c r="O263" s="102"/>
      <c r="P263" s="105">
        <f>N263*O263</f>
        <v>0</v>
      </c>
      <c r="Q263" s="213">
        <f>SUM(P263:P267)</f>
        <v>0</v>
      </c>
      <c r="R263" s="213">
        <f t="shared" ref="R263" si="513">COUNT(N263:N267)</f>
        <v>0</v>
      </c>
      <c r="S263" s="213">
        <f t="shared" ref="S263" si="514">SUM(O263:O267)</f>
        <v>0</v>
      </c>
      <c r="T263" s="213">
        <f t="shared" ref="T263" si="515">COUNT(N263:N267)</f>
        <v>0</v>
      </c>
      <c r="U263" s="199"/>
      <c r="V263" s="200"/>
      <c r="W263" s="199"/>
      <c r="X263" s="200"/>
      <c r="Y263" s="199"/>
      <c r="Z263" s="200"/>
      <c r="AA263" s="207"/>
      <c r="AB263" s="213">
        <f t="shared" ref="AB263" si="516">+AA263+Z263+V263+Q263+R263+S263+T263+X263</f>
        <v>0</v>
      </c>
      <c r="AC263" s="204" t="str">
        <f t="shared" ref="AC263" si="517">IF(L263="","",(AB263/$AM263))</f>
        <v/>
      </c>
      <c r="AD263" s="199"/>
      <c r="AE263" s="200"/>
      <c r="AF263" s="204" t="str">
        <f t="shared" ref="AF263" si="518">IF(AD263="","",(AE263/$AM263))</f>
        <v/>
      </c>
      <c r="AG263" s="199"/>
      <c r="AH263" s="200"/>
      <c r="AI263" s="204" t="str">
        <f t="shared" ref="AI263" si="519">IF(AG263="","",(AH263/$AM263))</f>
        <v/>
      </c>
      <c r="AJ263" s="199"/>
      <c r="AK263" s="208"/>
      <c r="AL263" s="204" t="str">
        <f t="shared" ref="AL263" si="520">IF(AJ263="","",(AK263/$AM263))</f>
        <v/>
      </c>
      <c r="AM263" s="211">
        <f t="shared" ref="AM263" si="521">AK263+AB263+AH263+AE263</f>
        <v>0</v>
      </c>
    </row>
    <row r="264" spans="1:39" ht="15" customHeight="1" x14ac:dyDescent="0.25">
      <c r="A264" s="214"/>
      <c r="B264" s="199"/>
      <c r="C264" s="199"/>
      <c r="D264" s="199"/>
      <c r="E264" s="199"/>
      <c r="F264" s="218"/>
      <c r="G264" s="199"/>
      <c r="H264" s="216"/>
      <c r="I264" s="199"/>
      <c r="J264" s="216"/>
      <c r="K264" s="103"/>
      <c r="L264" s="103"/>
      <c r="M264" s="103"/>
      <c r="N264" s="102"/>
      <c r="O264" s="102"/>
      <c r="P264" s="105">
        <f t="shared" ref="P264:P267" si="522">N264*O264</f>
        <v>0</v>
      </c>
      <c r="Q264" s="213"/>
      <c r="R264" s="213"/>
      <c r="S264" s="213"/>
      <c r="T264" s="213"/>
      <c r="U264" s="199"/>
      <c r="V264" s="200"/>
      <c r="W264" s="199"/>
      <c r="X264" s="200"/>
      <c r="Y264" s="199"/>
      <c r="Z264" s="200"/>
      <c r="AA264" s="207"/>
      <c r="AB264" s="213"/>
      <c r="AC264" s="205"/>
      <c r="AD264" s="199"/>
      <c r="AE264" s="200"/>
      <c r="AF264" s="205"/>
      <c r="AG264" s="199"/>
      <c r="AH264" s="200"/>
      <c r="AI264" s="205"/>
      <c r="AJ264" s="199"/>
      <c r="AK264" s="209"/>
      <c r="AL264" s="205"/>
      <c r="AM264" s="212"/>
    </row>
    <row r="265" spans="1:39" ht="15" customHeight="1" x14ac:dyDescent="0.25">
      <c r="A265" s="214"/>
      <c r="B265" s="199"/>
      <c r="C265" s="199"/>
      <c r="D265" s="199"/>
      <c r="E265" s="199"/>
      <c r="F265" s="218"/>
      <c r="G265" s="199"/>
      <c r="H265" s="216"/>
      <c r="I265" s="199"/>
      <c r="J265" s="216"/>
      <c r="K265" s="103"/>
      <c r="L265" s="103"/>
      <c r="M265" s="103"/>
      <c r="N265" s="102"/>
      <c r="O265" s="102"/>
      <c r="P265" s="105">
        <f t="shared" si="522"/>
        <v>0</v>
      </c>
      <c r="Q265" s="213"/>
      <c r="R265" s="213"/>
      <c r="S265" s="213"/>
      <c r="T265" s="213"/>
      <c r="U265" s="199"/>
      <c r="V265" s="200"/>
      <c r="W265" s="199"/>
      <c r="X265" s="200"/>
      <c r="Y265" s="199"/>
      <c r="Z265" s="200"/>
      <c r="AA265" s="207"/>
      <c r="AB265" s="213"/>
      <c r="AC265" s="205"/>
      <c r="AD265" s="199"/>
      <c r="AE265" s="200"/>
      <c r="AF265" s="205"/>
      <c r="AG265" s="199"/>
      <c r="AH265" s="200"/>
      <c r="AI265" s="205"/>
      <c r="AJ265" s="199"/>
      <c r="AK265" s="209"/>
      <c r="AL265" s="205"/>
      <c r="AM265" s="212"/>
    </row>
    <row r="266" spans="1:39" ht="15" customHeight="1" x14ac:dyDescent="0.25">
      <c r="A266" s="214"/>
      <c r="B266" s="199"/>
      <c r="C266" s="199"/>
      <c r="D266" s="199"/>
      <c r="E266" s="199"/>
      <c r="F266" s="218"/>
      <c r="G266" s="199"/>
      <c r="H266" s="216"/>
      <c r="I266" s="199"/>
      <c r="J266" s="216"/>
      <c r="K266" s="103"/>
      <c r="L266" s="103"/>
      <c r="M266" s="103"/>
      <c r="N266" s="102"/>
      <c r="O266" s="102"/>
      <c r="P266" s="105">
        <f t="shared" si="522"/>
        <v>0</v>
      </c>
      <c r="Q266" s="213"/>
      <c r="R266" s="213"/>
      <c r="S266" s="213"/>
      <c r="T266" s="213"/>
      <c r="U266" s="199"/>
      <c r="V266" s="200"/>
      <c r="W266" s="199"/>
      <c r="X266" s="200"/>
      <c r="Y266" s="199"/>
      <c r="Z266" s="200"/>
      <c r="AA266" s="207"/>
      <c r="AB266" s="213"/>
      <c r="AC266" s="205"/>
      <c r="AD266" s="199"/>
      <c r="AE266" s="200"/>
      <c r="AF266" s="205"/>
      <c r="AG266" s="199"/>
      <c r="AH266" s="200"/>
      <c r="AI266" s="205"/>
      <c r="AJ266" s="199"/>
      <c r="AK266" s="209"/>
      <c r="AL266" s="205"/>
      <c r="AM266" s="212"/>
    </row>
    <row r="267" spans="1:39" ht="15" customHeight="1" x14ac:dyDescent="0.25">
      <c r="A267" s="214"/>
      <c r="B267" s="199"/>
      <c r="C267" s="199"/>
      <c r="D267" s="199"/>
      <c r="E267" s="199"/>
      <c r="F267" s="218"/>
      <c r="G267" s="199"/>
      <c r="H267" s="217"/>
      <c r="I267" s="199"/>
      <c r="J267" s="217"/>
      <c r="K267" s="103"/>
      <c r="L267" s="103"/>
      <c r="M267" s="103"/>
      <c r="N267" s="102"/>
      <c r="O267" s="102"/>
      <c r="P267" s="105">
        <f t="shared" si="522"/>
        <v>0</v>
      </c>
      <c r="Q267" s="213"/>
      <c r="R267" s="213"/>
      <c r="S267" s="213"/>
      <c r="T267" s="213"/>
      <c r="U267" s="199"/>
      <c r="V267" s="200"/>
      <c r="W267" s="199"/>
      <c r="X267" s="200"/>
      <c r="Y267" s="199"/>
      <c r="Z267" s="200"/>
      <c r="AA267" s="207"/>
      <c r="AB267" s="213"/>
      <c r="AC267" s="206"/>
      <c r="AD267" s="199"/>
      <c r="AE267" s="200"/>
      <c r="AF267" s="206"/>
      <c r="AG267" s="199"/>
      <c r="AH267" s="200"/>
      <c r="AI267" s="206"/>
      <c r="AJ267" s="199"/>
      <c r="AK267" s="210"/>
      <c r="AL267" s="206"/>
      <c r="AM267" s="212"/>
    </row>
    <row r="268" spans="1:39" ht="15" customHeight="1" x14ac:dyDescent="0.25">
      <c r="A268" s="214">
        <v>53</v>
      </c>
      <c r="B268" s="199"/>
      <c r="C268" s="199"/>
      <c r="D268" s="199"/>
      <c r="E268" s="199"/>
      <c r="F268" s="218" t="str">
        <f t="shared" ref="F268" si="523">IF(AM268=40,"TIEMPO COMPLETO",IF(AM268&gt;=20,"MEDIO TIEMPO",IF(AM268&gt;=1,"TIEMPO PARCIAL","")))</f>
        <v/>
      </c>
      <c r="G268" s="199"/>
      <c r="H268" s="215"/>
      <c r="I268" s="199"/>
      <c r="J268" s="215"/>
      <c r="K268" s="103"/>
      <c r="L268" s="103"/>
      <c r="M268" s="103"/>
      <c r="N268" s="102"/>
      <c r="O268" s="102"/>
      <c r="P268" s="105">
        <f>N268*O268</f>
        <v>0</v>
      </c>
      <c r="Q268" s="213">
        <f>SUM(P268:P272)</f>
        <v>0</v>
      </c>
      <c r="R268" s="213">
        <f t="shared" ref="R268" si="524">COUNT(N268:N272)</f>
        <v>0</v>
      </c>
      <c r="S268" s="213">
        <f t="shared" ref="S268" si="525">SUM(O268:O272)</f>
        <v>0</v>
      </c>
      <c r="T268" s="213">
        <f t="shared" ref="T268" si="526">COUNT(N268:N272)</f>
        <v>0</v>
      </c>
      <c r="U268" s="199"/>
      <c r="V268" s="200"/>
      <c r="W268" s="199"/>
      <c r="X268" s="200"/>
      <c r="Y268" s="199"/>
      <c r="Z268" s="200"/>
      <c r="AA268" s="207"/>
      <c r="AB268" s="213">
        <f t="shared" ref="AB268" si="527">+AA268+Z268+V268+Q268+R268+S268+T268+X268</f>
        <v>0</v>
      </c>
      <c r="AC268" s="204" t="str">
        <f t="shared" ref="AC268" si="528">IF(L268="","",(AB268/$AM268))</f>
        <v/>
      </c>
      <c r="AD268" s="199"/>
      <c r="AE268" s="200"/>
      <c r="AF268" s="204" t="str">
        <f t="shared" ref="AF268" si="529">IF(AD268="","",(AE268/$AM268))</f>
        <v/>
      </c>
      <c r="AG268" s="199"/>
      <c r="AH268" s="200"/>
      <c r="AI268" s="204" t="str">
        <f t="shared" ref="AI268" si="530">IF(AG268="","",(AH268/$AM268))</f>
        <v/>
      </c>
      <c r="AJ268" s="199"/>
      <c r="AK268" s="208"/>
      <c r="AL268" s="204" t="str">
        <f t="shared" ref="AL268" si="531">IF(AJ268="","",(AK268/$AM268))</f>
        <v/>
      </c>
      <c r="AM268" s="211">
        <f t="shared" ref="AM268" si="532">AK268+AB268+AH268+AE268</f>
        <v>0</v>
      </c>
    </row>
    <row r="269" spans="1:39" ht="15" customHeight="1" x14ac:dyDescent="0.25">
      <c r="A269" s="214"/>
      <c r="B269" s="199"/>
      <c r="C269" s="199"/>
      <c r="D269" s="199"/>
      <c r="E269" s="199"/>
      <c r="F269" s="218"/>
      <c r="G269" s="199"/>
      <c r="H269" s="216"/>
      <c r="I269" s="199"/>
      <c r="J269" s="216"/>
      <c r="K269" s="103"/>
      <c r="L269" s="103"/>
      <c r="M269" s="103"/>
      <c r="N269" s="102"/>
      <c r="O269" s="102"/>
      <c r="P269" s="105">
        <f t="shared" ref="P269:P272" si="533">N269*O269</f>
        <v>0</v>
      </c>
      <c r="Q269" s="213"/>
      <c r="R269" s="213"/>
      <c r="S269" s="213"/>
      <c r="T269" s="213"/>
      <c r="U269" s="199"/>
      <c r="V269" s="200"/>
      <c r="W269" s="199"/>
      <c r="X269" s="200"/>
      <c r="Y269" s="199"/>
      <c r="Z269" s="200"/>
      <c r="AA269" s="207"/>
      <c r="AB269" s="213"/>
      <c r="AC269" s="205"/>
      <c r="AD269" s="199"/>
      <c r="AE269" s="200"/>
      <c r="AF269" s="205"/>
      <c r="AG269" s="199"/>
      <c r="AH269" s="200"/>
      <c r="AI269" s="205"/>
      <c r="AJ269" s="199"/>
      <c r="AK269" s="209"/>
      <c r="AL269" s="205"/>
      <c r="AM269" s="212"/>
    </row>
    <row r="270" spans="1:39" ht="15" customHeight="1" x14ac:dyDescent="0.25">
      <c r="A270" s="214"/>
      <c r="B270" s="199"/>
      <c r="C270" s="199"/>
      <c r="D270" s="199"/>
      <c r="E270" s="199"/>
      <c r="F270" s="218"/>
      <c r="G270" s="199"/>
      <c r="H270" s="216"/>
      <c r="I270" s="199"/>
      <c r="J270" s="216"/>
      <c r="K270" s="103"/>
      <c r="L270" s="103"/>
      <c r="M270" s="103"/>
      <c r="N270" s="102"/>
      <c r="O270" s="102"/>
      <c r="P270" s="105">
        <f t="shared" si="533"/>
        <v>0</v>
      </c>
      <c r="Q270" s="213"/>
      <c r="R270" s="213"/>
      <c r="S270" s="213"/>
      <c r="T270" s="213"/>
      <c r="U270" s="199"/>
      <c r="V270" s="200"/>
      <c r="W270" s="199"/>
      <c r="X270" s="200"/>
      <c r="Y270" s="199"/>
      <c r="Z270" s="200"/>
      <c r="AA270" s="207"/>
      <c r="AB270" s="213"/>
      <c r="AC270" s="205"/>
      <c r="AD270" s="199"/>
      <c r="AE270" s="200"/>
      <c r="AF270" s="205"/>
      <c r="AG270" s="199"/>
      <c r="AH270" s="200"/>
      <c r="AI270" s="205"/>
      <c r="AJ270" s="199"/>
      <c r="AK270" s="209"/>
      <c r="AL270" s="205"/>
      <c r="AM270" s="212"/>
    </row>
    <row r="271" spans="1:39" ht="15" customHeight="1" x14ac:dyDescent="0.25">
      <c r="A271" s="214"/>
      <c r="B271" s="199"/>
      <c r="C271" s="199"/>
      <c r="D271" s="199"/>
      <c r="E271" s="199"/>
      <c r="F271" s="218"/>
      <c r="G271" s="199"/>
      <c r="H271" s="216"/>
      <c r="I271" s="199"/>
      <c r="J271" s="216"/>
      <c r="K271" s="103"/>
      <c r="L271" s="103"/>
      <c r="M271" s="103"/>
      <c r="N271" s="102"/>
      <c r="O271" s="102"/>
      <c r="P271" s="105">
        <f t="shared" si="533"/>
        <v>0</v>
      </c>
      <c r="Q271" s="213"/>
      <c r="R271" s="213"/>
      <c r="S271" s="213"/>
      <c r="T271" s="213"/>
      <c r="U271" s="199"/>
      <c r="V271" s="200"/>
      <c r="W271" s="199"/>
      <c r="X271" s="200"/>
      <c r="Y271" s="199"/>
      <c r="Z271" s="200"/>
      <c r="AA271" s="207"/>
      <c r="AB271" s="213"/>
      <c r="AC271" s="205"/>
      <c r="AD271" s="199"/>
      <c r="AE271" s="200"/>
      <c r="AF271" s="205"/>
      <c r="AG271" s="199"/>
      <c r="AH271" s="200"/>
      <c r="AI271" s="205"/>
      <c r="AJ271" s="199"/>
      <c r="AK271" s="209"/>
      <c r="AL271" s="205"/>
      <c r="AM271" s="212"/>
    </row>
    <row r="272" spans="1:39" ht="15" customHeight="1" x14ac:dyDescent="0.25">
      <c r="A272" s="214"/>
      <c r="B272" s="199"/>
      <c r="C272" s="199"/>
      <c r="D272" s="199"/>
      <c r="E272" s="199"/>
      <c r="F272" s="218"/>
      <c r="G272" s="199"/>
      <c r="H272" s="217"/>
      <c r="I272" s="199"/>
      <c r="J272" s="217"/>
      <c r="K272" s="103"/>
      <c r="L272" s="103"/>
      <c r="M272" s="103"/>
      <c r="N272" s="102"/>
      <c r="O272" s="102"/>
      <c r="P272" s="105">
        <f t="shared" si="533"/>
        <v>0</v>
      </c>
      <c r="Q272" s="213"/>
      <c r="R272" s="213"/>
      <c r="S272" s="213"/>
      <c r="T272" s="213"/>
      <c r="U272" s="199"/>
      <c r="V272" s="200"/>
      <c r="W272" s="199"/>
      <c r="X272" s="200"/>
      <c r="Y272" s="199"/>
      <c r="Z272" s="200"/>
      <c r="AA272" s="207"/>
      <c r="AB272" s="213"/>
      <c r="AC272" s="206"/>
      <c r="AD272" s="199"/>
      <c r="AE272" s="200"/>
      <c r="AF272" s="206"/>
      <c r="AG272" s="199"/>
      <c r="AH272" s="200"/>
      <c r="AI272" s="206"/>
      <c r="AJ272" s="199"/>
      <c r="AK272" s="210"/>
      <c r="AL272" s="206"/>
      <c r="AM272" s="212"/>
    </row>
    <row r="273" spans="1:39" ht="15" customHeight="1" x14ac:dyDescent="0.25">
      <c r="A273" s="214">
        <v>54</v>
      </c>
      <c r="B273" s="199"/>
      <c r="C273" s="199"/>
      <c r="D273" s="199"/>
      <c r="E273" s="199"/>
      <c r="F273" s="218" t="str">
        <f t="shared" ref="F273" si="534">IF(AM273=40,"TIEMPO COMPLETO",IF(AM273&gt;=20,"MEDIO TIEMPO",IF(AM273&gt;=1,"TIEMPO PARCIAL","")))</f>
        <v/>
      </c>
      <c r="G273" s="199"/>
      <c r="H273" s="215"/>
      <c r="I273" s="199"/>
      <c r="J273" s="215"/>
      <c r="K273" s="103"/>
      <c r="L273" s="103"/>
      <c r="M273" s="103"/>
      <c r="N273" s="102"/>
      <c r="O273" s="102"/>
      <c r="P273" s="105">
        <f>N273*O273</f>
        <v>0</v>
      </c>
      <c r="Q273" s="213">
        <f>SUM(P273:P277)</f>
        <v>0</v>
      </c>
      <c r="R273" s="213">
        <f t="shared" ref="R273" si="535">COUNT(N273:N277)</f>
        <v>0</v>
      </c>
      <c r="S273" s="213">
        <f t="shared" ref="S273" si="536">SUM(O273:O277)</f>
        <v>0</v>
      </c>
      <c r="T273" s="213">
        <f t="shared" ref="T273" si="537">COUNT(N273:N277)</f>
        <v>0</v>
      </c>
      <c r="U273" s="199"/>
      <c r="V273" s="200"/>
      <c r="W273" s="199"/>
      <c r="X273" s="200"/>
      <c r="Y273" s="199"/>
      <c r="Z273" s="200"/>
      <c r="AA273" s="207"/>
      <c r="AB273" s="213">
        <f t="shared" ref="AB273" si="538">+AA273+Z273+V273+Q273+R273+S273+T273+X273</f>
        <v>0</v>
      </c>
      <c r="AC273" s="204" t="str">
        <f t="shared" ref="AC273" si="539">IF(L273="","",(AB273/$AM273))</f>
        <v/>
      </c>
      <c r="AD273" s="199"/>
      <c r="AE273" s="200"/>
      <c r="AF273" s="204" t="str">
        <f t="shared" ref="AF273" si="540">IF(AD273="","",(AE273/$AM273))</f>
        <v/>
      </c>
      <c r="AG273" s="199"/>
      <c r="AH273" s="200"/>
      <c r="AI273" s="204" t="str">
        <f t="shared" ref="AI273" si="541">IF(AG273="","",(AH273/$AM273))</f>
        <v/>
      </c>
      <c r="AJ273" s="199"/>
      <c r="AK273" s="208"/>
      <c r="AL273" s="204" t="str">
        <f t="shared" ref="AL273" si="542">IF(AJ273="","",(AK273/$AM273))</f>
        <v/>
      </c>
      <c r="AM273" s="211">
        <f t="shared" ref="AM273" si="543">AK273+AB273+AH273+AE273</f>
        <v>0</v>
      </c>
    </row>
    <row r="274" spans="1:39" ht="15" customHeight="1" x14ac:dyDescent="0.25">
      <c r="A274" s="214"/>
      <c r="B274" s="199"/>
      <c r="C274" s="199"/>
      <c r="D274" s="199"/>
      <c r="E274" s="199"/>
      <c r="F274" s="218"/>
      <c r="G274" s="199"/>
      <c r="H274" s="216"/>
      <c r="I274" s="199"/>
      <c r="J274" s="216"/>
      <c r="K274" s="103"/>
      <c r="L274" s="103"/>
      <c r="M274" s="103"/>
      <c r="N274" s="102"/>
      <c r="O274" s="102"/>
      <c r="P274" s="105">
        <f t="shared" ref="P274:P277" si="544">N274*O274</f>
        <v>0</v>
      </c>
      <c r="Q274" s="213"/>
      <c r="R274" s="213"/>
      <c r="S274" s="213"/>
      <c r="T274" s="213"/>
      <c r="U274" s="199"/>
      <c r="V274" s="200"/>
      <c r="W274" s="199"/>
      <c r="X274" s="200"/>
      <c r="Y274" s="199"/>
      <c r="Z274" s="200"/>
      <c r="AA274" s="207"/>
      <c r="AB274" s="213"/>
      <c r="AC274" s="205"/>
      <c r="AD274" s="199"/>
      <c r="AE274" s="200"/>
      <c r="AF274" s="205"/>
      <c r="AG274" s="199"/>
      <c r="AH274" s="200"/>
      <c r="AI274" s="205"/>
      <c r="AJ274" s="199"/>
      <c r="AK274" s="209"/>
      <c r="AL274" s="205"/>
      <c r="AM274" s="212"/>
    </row>
    <row r="275" spans="1:39" ht="15" customHeight="1" x14ac:dyDescent="0.25">
      <c r="A275" s="214"/>
      <c r="B275" s="199"/>
      <c r="C275" s="199"/>
      <c r="D275" s="199"/>
      <c r="E275" s="199"/>
      <c r="F275" s="218"/>
      <c r="G275" s="199"/>
      <c r="H275" s="216"/>
      <c r="I275" s="199"/>
      <c r="J275" s="216"/>
      <c r="K275" s="103"/>
      <c r="L275" s="103"/>
      <c r="M275" s="103"/>
      <c r="N275" s="102"/>
      <c r="O275" s="102"/>
      <c r="P275" s="105">
        <f t="shared" si="544"/>
        <v>0</v>
      </c>
      <c r="Q275" s="213"/>
      <c r="R275" s="213"/>
      <c r="S275" s="213"/>
      <c r="T275" s="213"/>
      <c r="U275" s="199"/>
      <c r="V275" s="200"/>
      <c r="W275" s="199"/>
      <c r="X275" s="200"/>
      <c r="Y275" s="199"/>
      <c r="Z275" s="200"/>
      <c r="AA275" s="207"/>
      <c r="AB275" s="213"/>
      <c r="AC275" s="205"/>
      <c r="AD275" s="199"/>
      <c r="AE275" s="200"/>
      <c r="AF275" s="205"/>
      <c r="AG275" s="199"/>
      <c r="AH275" s="200"/>
      <c r="AI275" s="205"/>
      <c r="AJ275" s="199"/>
      <c r="AK275" s="209"/>
      <c r="AL275" s="205"/>
      <c r="AM275" s="212"/>
    </row>
    <row r="276" spans="1:39" ht="15" customHeight="1" x14ac:dyDescent="0.25">
      <c r="A276" s="214"/>
      <c r="B276" s="199"/>
      <c r="C276" s="199"/>
      <c r="D276" s="199"/>
      <c r="E276" s="199"/>
      <c r="F276" s="218"/>
      <c r="G276" s="199"/>
      <c r="H276" s="216"/>
      <c r="I276" s="199"/>
      <c r="J276" s="216"/>
      <c r="K276" s="103"/>
      <c r="L276" s="103"/>
      <c r="M276" s="103"/>
      <c r="N276" s="102"/>
      <c r="O276" s="102"/>
      <c r="P276" s="105">
        <f t="shared" si="544"/>
        <v>0</v>
      </c>
      <c r="Q276" s="213"/>
      <c r="R276" s="213"/>
      <c r="S276" s="213"/>
      <c r="T276" s="213"/>
      <c r="U276" s="199"/>
      <c r="V276" s="200"/>
      <c r="W276" s="199"/>
      <c r="X276" s="200"/>
      <c r="Y276" s="199"/>
      <c r="Z276" s="200"/>
      <c r="AA276" s="207"/>
      <c r="AB276" s="213"/>
      <c r="AC276" s="205"/>
      <c r="AD276" s="199"/>
      <c r="AE276" s="200"/>
      <c r="AF276" s="205"/>
      <c r="AG276" s="199"/>
      <c r="AH276" s="200"/>
      <c r="AI276" s="205"/>
      <c r="AJ276" s="199"/>
      <c r="AK276" s="209"/>
      <c r="AL276" s="205"/>
      <c r="AM276" s="212"/>
    </row>
    <row r="277" spans="1:39" ht="15" customHeight="1" x14ac:dyDescent="0.25">
      <c r="A277" s="214"/>
      <c r="B277" s="199"/>
      <c r="C277" s="199"/>
      <c r="D277" s="199"/>
      <c r="E277" s="199"/>
      <c r="F277" s="218"/>
      <c r="G277" s="199"/>
      <c r="H277" s="217"/>
      <c r="I277" s="199"/>
      <c r="J277" s="217"/>
      <c r="K277" s="103"/>
      <c r="L277" s="103"/>
      <c r="M277" s="103"/>
      <c r="N277" s="102"/>
      <c r="O277" s="102"/>
      <c r="P277" s="105">
        <f t="shared" si="544"/>
        <v>0</v>
      </c>
      <c r="Q277" s="213"/>
      <c r="R277" s="213"/>
      <c r="S277" s="213"/>
      <c r="T277" s="213"/>
      <c r="U277" s="199"/>
      <c r="V277" s="200"/>
      <c r="W277" s="199"/>
      <c r="X277" s="200"/>
      <c r="Y277" s="199"/>
      <c r="Z277" s="200"/>
      <c r="AA277" s="207"/>
      <c r="AB277" s="213"/>
      <c r="AC277" s="206"/>
      <c r="AD277" s="199"/>
      <c r="AE277" s="200"/>
      <c r="AF277" s="206"/>
      <c r="AG277" s="199"/>
      <c r="AH277" s="200"/>
      <c r="AI277" s="206"/>
      <c r="AJ277" s="199"/>
      <c r="AK277" s="210"/>
      <c r="AL277" s="206"/>
      <c r="AM277" s="212"/>
    </row>
    <row r="278" spans="1:39" ht="15" customHeight="1" x14ac:dyDescent="0.25">
      <c r="A278" s="214">
        <v>55</v>
      </c>
      <c r="B278" s="199"/>
      <c r="C278" s="199"/>
      <c r="D278" s="199"/>
      <c r="E278" s="199"/>
      <c r="F278" s="218" t="str">
        <f t="shared" ref="F278" si="545">IF(AM278=40,"TIEMPO COMPLETO",IF(AM278&gt;=20,"MEDIO TIEMPO",IF(AM278&gt;=1,"TIEMPO PARCIAL","")))</f>
        <v/>
      </c>
      <c r="G278" s="199"/>
      <c r="H278" s="215"/>
      <c r="I278" s="199"/>
      <c r="J278" s="215"/>
      <c r="K278" s="103"/>
      <c r="L278" s="103"/>
      <c r="M278" s="103"/>
      <c r="N278" s="102"/>
      <c r="O278" s="102"/>
      <c r="P278" s="105">
        <f>N278*O278</f>
        <v>0</v>
      </c>
      <c r="Q278" s="213">
        <f>SUM(P278:P282)</f>
        <v>0</v>
      </c>
      <c r="R278" s="213">
        <f t="shared" ref="R278" si="546">COUNT(N278:N282)</f>
        <v>0</v>
      </c>
      <c r="S278" s="213">
        <f t="shared" ref="S278" si="547">SUM(O278:O282)</f>
        <v>0</v>
      </c>
      <c r="T278" s="213">
        <f t="shared" ref="T278" si="548">COUNT(N278:N282)</f>
        <v>0</v>
      </c>
      <c r="U278" s="199"/>
      <c r="V278" s="200"/>
      <c r="W278" s="199"/>
      <c r="X278" s="200"/>
      <c r="Y278" s="199"/>
      <c r="Z278" s="200"/>
      <c r="AA278" s="207"/>
      <c r="AB278" s="213">
        <f t="shared" ref="AB278" si="549">+AA278+Z278+V278+Q278+R278+S278+T278+X278</f>
        <v>0</v>
      </c>
      <c r="AC278" s="204" t="str">
        <f t="shared" ref="AC278" si="550">IF(L278="","",(AB278/$AM278))</f>
        <v/>
      </c>
      <c r="AD278" s="199"/>
      <c r="AE278" s="200"/>
      <c r="AF278" s="204" t="str">
        <f t="shared" ref="AF278" si="551">IF(AD278="","",(AE278/$AM278))</f>
        <v/>
      </c>
      <c r="AG278" s="199"/>
      <c r="AH278" s="200"/>
      <c r="AI278" s="204" t="str">
        <f t="shared" ref="AI278" si="552">IF(AG278="","",(AH278/$AM278))</f>
        <v/>
      </c>
      <c r="AJ278" s="199"/>
      <c r="AK278" s="208"/>
      <c r="AL278" s="204" t="str">
        <f t="shared" ref="AL278" si="553">IF(AJ278="","",(AK278/$AM278))</f>
        <v/>
      </c>
      <c r="AM278" s="211">
        <f t="shared" ref="AM278" si="554">AK278+AB278+AH278+AE278</f>
        <v>0</v>
      </c>
    </row>
    <row r="279" spans="1:39" ht="15" customHeight="1" x14ac:dyDescent="0.25">
      <c r="A279" s="214"/>
      <c r="B279" s="199"/>
      <c r="C279" s="199"/>
      <c r="D279" s="199"/>
      <c r="E279" s="199"/>
      <c r="F279" s="218"/>
      <c r="G279" s="199"/>
      <c r="H279" s="216"/>
      <c r="I279" s="199"/>
      <c r="J279" s="216"/>
      <c r="K279" s="103"/>
      <c r="L279" s="103"/>
      <c r="M279" s="103"/>
      <c r="N279" s="102"/>
      <c r="O279" s="102"/>
      <c r="P279" s="105">
        <f t="shared" ref="P279:P282" si="555">N279*O279</f>
        <v>0</v>
      </c>
      <c r="Q279" s="213"/>
      <c r="R279" s="213"/>
      <c r="S279" s="213"/>
      <c r="T279" s="213"/>
      <c r="U279" s="199"/>
      <c r="V279" s="200"/>
      <c r="W279" s="199"/>
      <c r="X279" s="200"/>
      <c r="Y279" s="199"/>
      <c r="Z279" s="200"/>
      <c r="AA279" s="207"/>
      <c r="AB279" s="213"/>
      <c r="AC279" s="205"/>
      <c r="AD279" s="199"/>
      <c r="AE279" s="200"/>
      <c r="AF279" s="205"/>
      <c r="AG279" s="199"/>
      <c r="AH279" s="200"/>
      <c r="AI279" s="205"/>
      <c r="AJ279" s="199"/>
      <c r="AK279" s="209"/>
      <c r="AL279" s="205"/>
      <c r="AM279" s="212"/>
    </row>
    <row r="280" spans="1:39" ht="15" customHeight="1" x14ac:dyDescent="0.25">
      <c r="A280" s="214"/>
      <c r="B280" s="199"/>
      <c r="C280" s="199"/>
      <c r="D280" s="199"/>
      <c r="E280" s="199"/>
      <c r="F280" s="218"/>
      <c r="G280" s="199"/>
      <c r="H280" s="216"/>
      <c r="I280" s="199"/>
      <c r="J280" s="216"/>
      <c r="K280" s="103"/>
      <c r="L280" s="103"/>
      <c r="M280" s="103"/>
      <c r="N280" s="102"/>
      <c r="O280" s="102"/>
      <c r="P280" s="105">
        <f t="shared" si="555"/>
        <v>0</v>
      </c>
      <c r="Q280" s="213"/>
      <c r="R280" s="213"/>
      <c r="S280" s="213"/>
      <c r="T280" s="213"/>
      <c r="U280" s="199"/>
      <c r="V280" s="200"/>
      <c r="W280" s="199"/>
      <c r="X280" s="200"/>
      <c r="Y280" s="199"/>
      <c r="Z280" s="200"/>
      <c r="AA280" s="207"/>
      <c r="AB280" s="213"/>
      <c r="AC280" s="205"/>
      <c r="AD280" s="199"/>
      <c r="AE280" s="200"/>
      <c r="AF280" s="205"/>
      <c r="AG280" s="199"/>
      <c r="AH280" s="200"/>
      <c r="AI280" s="205"/>
      <c r="AJ280" s="199"/>
      <c r="AK280" s="209"/>
      <c r="AL280" s="205"/>
      <c r="AM280" s="212"/>
    </row>
    <row r="281" spans="1:39" ht="15" customHeight="1" x14ac:dyDescent="0.25">
      <c r="A281" s="214"/>
      <c r="B281" s="199"/>
      <c r="C281" s="199"/>
      <c r="D281" s="199"/>
      <c r="E281" s="199"/>
      <c r="F281" s="218"/>
      <c r="G281" s="199"/>
      <c r="H281" s="216"/>
      <c r="I281" s="199"/>
      <c r="J281" s="216"/>
      <c r="K281" s="103"/>
      <c r="L281" s="103"/>
      <c r="M281" s="103"/>
      <c r="N281" s="102"/>
      <c r="O281" s="102"/>
      <c r="P281" s="105">
        <f t="shared" si="555"/>
        <v>0</v>
      </c>
      <c r="Q281" s="213"/>
      <c r="R281" s="213"/>
      <c r="S281" s="213"/>
      <c r="T281" s="213"/>
      <c r="U281" s="199"/>
      <c r="V281" s="200"/>
      <c r="W281" s="199"/>
      <c r="X281" s="200"/>
      <c r="Y281" s="199"/>
      <c r="Z281" s="200"/>
      <c r="AA281" s="207"/>
      <c r="AB281" s="213"/>
      <c r="AC281" s="205"/>
      <c r="AD281" s="199"/>
      <c r="AE281" s="200"/>
      <c r="AF281" s="205"/>
      <c r="AG281" s="199"/>
      <c r="AH281" s="200"/>
      <c r="AI281" s="205"/>
      <c r="AJ281" s="199"/>
      <c r="AK281" s="209"/>
      <c r="AL281" s="205"/>
      <c r="AM281" s="212"/>
    </row>
    <row r="282" spans="1:39" ht="15" customHeight="1" x14ac:dyDescent="0.25">
      <c r="A282" s="214"/>
      <c r="B282" s="199"/>
      <c r="C282" s="199"/>
      <c r="D282" s="199"/>
      <c r="E282" s="199"/>
      <c r="F282" s="218"/>
      <c r="G282" s="199"/>
      <c r="H282" s="217"/>
      <c r="I282" s="199"/>
      <c r="J282" s="217"/>
      <c r="K282" s="103"/>
      <c r="L282" s="103"/>
      <c r="M282" s="103"/>
      <c r="N282" s="102"/>
      <c r="O282" s="102"/>
      <c r="P282" s="105">
        <f t="shared" si="555"/>
        <v>0</v>
      </c>
      <c r="Q282" s="213"/>
      <c r="R282" s="213"/>
      <c r="S282" s="213"/>
      <c r="T282" s="213"/>
      <c r="U282" s="199"/>
      <c r="V282" s="200"/>
      <c r="W282" s="199"/>
      <c r="X282" s="200"/>
      <c r="Y282" s="199"/>
      <c r="Z282" s="200"/>
      <c r="AA282" s="207"/>
      <c r="AB282" s="213"/>
      <c r="AC282" s="206"/>
      <c r="AD282" s="199"/>
      <c r="AE282" s="200"/>
      <c r="AF282" s="206"/>
      <c r="AG282" s="199"/>
      <c r="AH282" s="200"/>
      <c r="AI282" s="206"/>
      <c r="AJ282" s="199"/>
      <c r="AK282" s="210"/>
      <c r="AL282" s="206"/>
      <c r="AM282" s="212"/>
    </row>
    <row r="283" spans="1:39" ht="15" customHeight="1" x14ac:dyDescent="0.25">
      <c r="A283" s="214">
        <v>56</v>
      </c>
      <c r="B283" s="199"/>
      <c r="C283" s="199"/>
      <c r="D283" s="199"/>
      <c r="E283" s="199"/>
      <c r="F283" s="218" t="str">
        <f t="shared" ref="F283" si="556">IF(AM283=40,"TIEMPO COMPLETO",IF(AM283&gt;=20,"MEDIO TIEMPO",IF(AM283&gt;=1,"TIEMPO PARCIAL","")))</f>
        <v/>
      </c>
      <c r="G283" s="199"/>
      <c r="H283" s="215"/>
      <c r="I283" s="199"/>
      <c r="J283" s="215"/>
      <c r="K283" s="103"/>
      <c r="L283" s="103"/>
      <c r="M283" s="103"/>
      <c r="N283" s="102"/>
      <c r="O283" s="102"/>
      <c r="P283" s="105">
        <f>N283*O283</f>
        <v>0</v>
      </c>
      <c r="Q283" s="213">
        <f>SUM(P283:P287)</f>
        <v>0</v>
      </c>
      <c r="R283" s="213">
        <f t="shared" ref="R283" si="557">COUNT(N283:N287)</f>
        <v>0</v>
      </c>
      <c r="S283" s="213">
        <f t="shared" ref="S283" si="558">SUM(O283:O287)</f>
        <v>0</v>
      </c>
      <c r="T283" s="213">
        <f t="shared" ref="T283" si="559">COUNT(N283:N287)</f>
        <v>0</v>
      </c>
      <c r="U283" s="199"/>
      <c r="V283" s="200"/>
      <c r="W283" s="199"/>
      <c r="X283" s="200"/>
      <c r="Y283" s="199"/>
      <c r="Z283" s="200"/>
      <c r="AA283" s="207"/>
      <c r="AB283" s="213">
        <f t="shared" ref="AB283" si="560">+AA283+Z283+V283+Q283+R283+S283+T283+X283</f>
        <v>0</v>
      </c>
      <c r="AC283" s="204" t="str">
        <f t="shared" ref="AC283" si="561">IF(L283="","",(AB283/$AM283))</f>
        <v/>
      </c>
      <c r="AD283" s="199"/>
      <c r="AE283" s="200"/>
      <c r="AF283" s="204" t="str">
        <f t="shared" ref="AF283" si="562">IF(AD283="","",(AE283/$AM283))</f>
        <v/>
      </c>
      <c r="AG283" s="199"/>
      <c r="AH283" s="200"/>
      <c r="AI283" s="204" t="str">
        <f t="shared" ref="AI283" si="563">IF(AG283="","",(AH283/$AM283))</f>
        <v/>
      </c>
      <c r="AJ283" s="199"/>
      <c r="AK283" s="208"/>
      <c r="AL283" s="204" t="str">
        <f t="shared" ref="AL283" si="564">IF(AJ283="","",(AK283/$AM283))</f>
        <v/>
      </c>
      <c r="AM283" s="211">
        <f t="shared" ref="AM283" si="565">AK283+AB283+AH283+AE283</f>
        <v>0</v>
      </c>
    </row>
    <row r="284" spans="1:39" ht="15" customHeight="1" x14ac:dyDescent="0.25">
      <c r="A284" s="214"/>
      <c r="B284" s="199"/>
      <c r="C284" s="199"/>
      <c r="D284" s="199"/>
      <c r="E284" s="199"/>
      <c r="F284" s="218"/>
      <c r="G284" s="199"/>
      <c r="H284" s="216"/>
      <c r="I284" s="199"/>
      <c r="J284" s="216"/>
      <c r="K284" s="103"/>
      <c r="L284" s="103"/>
      <c r="M284" s="103"/>
      <c r="N284" s="102"/>
      <c r="O284" s="102"/>
      <c r="P284" s="105">
        <f t="shared" ref="P284:P287" si="566">N284*O284</f>
        <v>0</v>
      </c>
      <c r="Q284" s="213"/>
      <c r="R284" s="213"/>
      <c r="S284" s="213"/>
      <c r="T284" s="213"/>
      <c r="U284" s="199"/>
      <c r="V284" s="200"/>
      <c r="W284" s="199"/>
      <c r="X284" s="200"/>
      <c r="Y284" s="199"/>
      <c r="Z284" s="200"/>
      <c r="AA284" s="207"/>
      <c r="AB284" s="213"/>
      <c r="AC284" s="205"/>
      <c r="AD284" s="199"/>
      <c r="AE284" s="200"/>
      <c r="AF284" s="205"/>
      <c r="AG284" s="199"/>
      <c r="AH284" s="200"/>
      <c r="AI284" s="205"/>
      <c r="AJ284" s="199"/>
      <c r="AK284" s="209"/>
      <c r="AL284" s="205"/>
      <c r="AM284" s="212"/>
    </row>
    <row r="285" spans="1:39" ht="15" customHeight="1" x14ac:dyDescent="0.25">
      <c r="A285" s="214"/>
      <c r="B285" s="199"/>
      <c r="C285" s="199"/>
      <c r="D285" s="199"/>
      <c r="E285" s="199"/>
      <c r="F285" s="218"/>
      <c r="G285" s="199"/>
      <c r="H285" s="216"/>
      <c r="I285" s="199"/>
      <c r="J285" s="216"/>
      <c r="K285" s="103"/>
      <c r="L285" s="103"/>
      <c r="M285" s="103"/>
      <c r="N285" s="102"/>
      <c r="O285" s="102"/>
      <c r="P285" s="105">
        <f t="shared" si="566"/>
        <v>0</v>
      </c>
      <c r="Q285" s="213"/>
      <c r="R285" s="213"/>
      <c r="S285" s="213"/>
      <c r="T285" s="213"/>
      <c r="U285" s="199"/>
      <c r="V285" s="200"/>
      <c r="W285" s="199"/>
      <c r="X285" s="200"/>
      <c r="Y285" s="199"/>
      <c r="Z285" s="200"/>
      <c r="AA285" s="207"/>
      <c r="AB285" s="213"/>
      <c r="AC285" s="205"/>
      <c r="AD285" s="199"/>
      <c r="AE285" s="200"/>
      <c r="AF285" s="205"/>
      <c r="AG285" s="199"/>
      <c r="AH285" s="200"/>
      <c r="AI285" s="205"/>
      <c r="AJ285" s="199"/>
      <c r="AK285" s="209"/>
      <c r="AL285" s="205"/>
      <c r="AM285" s="212"/>
    </row>
    <row r="286" spans="1:39" ht="15" customHeight="1" x14ac:dyDescent="0.25">
      <c r="A286" s="214"/>
      <c r="B286" s="199"/>
      <c r="C286" s="199"/>
      <c r="D286" s="199"/>
      <c r="E286" s="199"/>
      <c r="F286" s="218"/>
      <c r="G286" s="199"/>
      <c r="H286" s="216"/>
      <c r="I286" s="199"/>
      <c r="J286" s="216"/>
      <c r="K286" s="103"/>
      <c r="L286" s="103"/>
      <c r="M286" s="103"/>
      <c r="N286" s="102"/>
      <c r="O286" s="102"/>
      <c r="P286" s="105">
        <f t="shared" si="566"/>
        <v>0</v>
      </c>
      <c r="Q286" s="213"/>
      <c r="R286" s="213"/>
      <c r="S286" s="213"/>
      <c r="T286" s="213"/>
      <c r="U286" s="199"/>
      <c r="V286" s="200"/>
      <c r="W286" s="199"/>
      <c r="X286" s="200"/>
      <c r="Y286" s="199"/>
      <c r="Z286" s="200"/>
      <c r="AA286" s="207"/>
      <c r="AB286" s="213"/>
      <c r="AC286" s="205"/>
      <c r="AD286" s="199"/>
      <c r="AE286" s="200"/>
      <c r="AF286" s="205"/>
      <c r="AG286" s="199"/>
      <c r="AH286" s="200"/>
      <c r="AI286" s="205"/>
      <c r="AJ286" s="199"/>
      <c r="AK286" s="209"/>
      <c r="AL286" s="205"/>
      <c r="AM286" s="212"/>
    </row>
    <row r="287" spans="1:39" ht="15" customHeight="1" x14ac:dyDescent="0.25">
      <c r="A287" s="214"/>
      <c r="B287" s="199"/>
      <c r="C287" s="199"/>
      <c r="D287" s="199"/>
      <c r="E287" s="199"/>
      <c r="F287" s="218"/>
      <c r="G287" s="199"/>
      <c r="H287" s="217"/>
      <c r="I287" s="199"/>
      <c r="J287" s="217"/>
      <c r="K287" s="103"/>
      <c r="L287" s="103"/>
      <c r="M287" s="103"/>
      <c r="N287" s="102"/>
      <c r="O287" s="102"/>
      <c r="P287" s="105">
        <f t="shared" si="566"/>
        <v>0</v>
      </c>
      <c r="Q287" s="213"/>
      <c r="R287" s="213"/>
      <c r="S287" s="213"/>
      <c r="T287" s="213"/>
      <c r="U287" s="199"/>
      <c r="V287" s="200"/>
      <c r="W287" s="199"/>
      <c r="X287" s="200"/>
      <c r="Y287" s="199"/>
      <c r="Z287" s="200"/>
      <c r="AA287" s="207"/>
      <c r="AB287" s="213"/>
      <c r="AC287" s="206"/>
      <c r="AD287" s="199"/>
      <c r="AE287" s="200"/>
      <c r="AF287" s="206"/>
      <c r="AG287" s="199"/>
      <c r="AH287" s="200"/>
      <c r="AI287" s="206"/>
      <c r="AJ287" s="199"/>
      <c r="AK287" s="210"/>
      <c r="AL287" s="206"/>
      <c r="AM287" s="212"/>
    </row>
    <row r="288" spans="1:39" ht="15" customHeight="1" x14ac:dyDescent="0.25">
      <c r="A288" s="214">
        <v>57</v>
      </c>
      <c r="B288" s="199"/>
      <c r="C288" s="199"/>
      <c r="D288" s="199"/>
      <c r="E288" s="199"/>
      <c r="F288" s="218" t="str">
        <f t="shared" ref="F288" si="567">IF(AM288=40,"TIEMPO COMPLETO",IF(AM288&gt;=20,"MEDIO TIEMPO",IF(AM288&gt;=1,"TIEMPO PARCIAL","")))</f>
        <v/>
      </c>
      <c r="G288" s="199"/>
      <c r="H288" s="215"/>
      <c r="I288" s="199"/>
      <c r="J288" s="215"/>
      <c r="K288" s="103"/>
      <c r="L288" s="103"/>
      <c r="M288" s="103"/>
      <c r="N288" s="102"/>
      <c r="O288" s="102"/>
      <c r="P288" s="105">
        <f>N288*O288</f>
        <v>0</v>
      </c>
      <c r="Q288" s="213">
        <f>SUM(P288:P292)</f>
        <v>0</v>
      </c>
      <c r="R288" s="213">
        <f t="shared" ref="R288" si="568">COUNT(N288:N292)</f>
        <v>0</v>
      </c>
      <c r="S288" s="213">
        <f t="shared" ref="S288" si="569">SUM(O288:O292)</f>
        <v>0</v>
      </c>
      <c r="T288" s="213">
        <f t="shared" ref="T288" si="570">COUNT(N288:N292)</f>
        <v>0</v>
      </c>
      <c r="U288" s="199"/>
      <c r="V288" s="200"/>
      <c r="W288" s="199"/>
      <c r="X288" s="200"/>
      <c r="Y288" s="199"/>
      <c r="Z288" s="200"/>
      <c r="AA288" s="207"/>
      <c r="AB288" s="213">
        <f t="shared" ref="AB288" si="571">+AA288+Z288+V288+Q288+R288+S288+T288+X288</f>
        <v>0</v>
      </c>
      <c r="AC288" s="204" t="str">
        <f t="shared" ref="AC288" si="572">IF(L288="","",(AB288/$AM288))</f>
        <v/>
      </c>
      <c r="AD288" s="207"/>
      <c r="AE288" s="200"/>
      <c r="AF288" s="204" t="str">
        <f t="shared" ref="AF288" si="573">IF(AD288="","",(AE288/$AM288))</f>
        <v/>
      </c>
      <c r="AG288" s="199"/>
      <c r="AH288" s="200"/>
      <c r="AI288" s="204" t="str">
        <f t="shared" ref="AI288" si="574">IF(AG288="","",(AH288/$AM288))</f>
        <v/>
      </c>
      <c r="AJ288" s="199"/>
      <c r="AK288" s="208"/>
      <c r="AL288" s="204" t="str">
        <f t="shared" ref="AL288" si="575">IF(AJ288="","",(AK288/$AM288))</f>
        <v/>
      </c>
      <c r="AM288" s="211">
        <f t="shared" ref="AM288" si="576">AK288+AB288+AH288+AE288</f>
        <v>0</v>
      </c>
    </row>
    <row r="289" spans="1:39" ht="15" customHeight="1" x14ac:dyDescent="0.25">
      <c r="A289" s="214"/>
      <c r="B289" s="199"/>
      <c r="C289" s="199"/>
      <c r="D289" s="199"/>
      <c r="E289" s="199"/>
      <c r="F289" s="218"/>
      <c r="G289" s="199"/>
      <c r="H289" s="216"/>
      <c r="I289" s="199"/>
      <c r="J289" s="216"/>
      <c r="K289" s="103"/>
      <c r="L289" s="103"/>
      <c r="M289" s="103"/>
      <c r="N289" s="102"/>
      <c r="O289" s="102"/>
      <c r="P289" s="105">
        <f t="shared" ref="P289:P292" si="577">N289*O289</f>
        <v>0</v>
      </c>
      <c r="Q289" s="213"/>
      <c r="R289" s="213"/>
      <c r="S289" s="213"/>
      <c r="T289" s="213"/>
      <c r="U289" s="199"/>
      <c r="V289" s="200"/>
      <c r="W289" s="199"/>
      <c r="X289" s="200"/>
      <c r="Y289" s="199"/>
      <c r="Z289" s="200"/>
      <c r="AA289" s="207"/>
      <c r="AB289" s="213"/>
      <c r="AC289" s="205"/>
      <c r="AD289" s="207"/>
      <c r="AE289" s="200"/>
      <c r="AF289" s="205"/>
      <c r="AG289" s="199"/>
      <c r="AH289" s="200"/>
      <c r="AI289" s="205"/>
      <c r="AJ289" s="199"/>
      <c r="AK289" s="209"/>
      <c r="AL289" s="205"/>
      <c r="AM289" s="212"/>
    </row>
    <row r="290" spans="1:39" ht="15" customHeight="1" x14ac:dyDescent="0.25">
      <c r="A290" s="214"/>
      <c r="B290" s="199"/>
      <c r="C290" s="199"/>
      <c r="D290" s="199"/>
      <c r="E290" s="199"/>
      <c r="F290" s="218"/>
      <c r="G290" s="199"/>
      <c r="H290" s="216"/>
      <c r="I290" s="199"/>
      <c r="J290" s="216"/>
      <c r="K290" s="103"/>
      <c r="L290" s="103"/>
      <c r="M290" s="103"/>
      <c r="N290" s="102"/>
      <c r="O290" s="102"/>
      <c r="P290" s="105">
        <f t="shared" si="577"/>
        <v>0</v>
      </c>
      <c r="Q290" s="213"/>
      <c r="R290" s="213"/>
      <c r="S290" s="213"/>
      <c r="T290" s="213"/>
      <c r="U290" s="199"/>
      <c r="V290" s="200"/>
      <c r="W290" s="199"/>
      <c r="X290" s="200"/>
      <c r="Y290" s="199"/>
      <c r="Z290" s="200"/>
      <c r="AA290" s="207"/>
      <c r="AB290" s="213"/>
      <c r="AC290" s="205"/>
      <c r="AD290" s="207"/>
      <c r="AE290" s="200"/>
      <c r="AF290" s="205"/>
      <c r="AG290" s="199"/>
      <c r="AH290" s="200"/>
      <c r="AI290" s="205"/>
      <c r="AJ290" s="199"/>
      <c r="AK290" s="209"/>
      <c r="AL290" s="205"/>
      <c r="AM290" s="212"/>
    </row>
    <row r="291" spans="1:39" ht="15" customHeight="1" x14ac:dyDescent="0.25">
      <c r="A291" s="214"/>
      <c r="B291" s="199"/>
      <c r="C291" s="199"/>
      <c r="D291" s="199"/>
      <c r="E291" s="199"/>
      <c r="F291" s="218"/>
      <c r="G291" s="199"/>
      <c r="H291" s="216"/>
      <c r="I291" s="199"/>
      <c r="J291" s="216"/>
      <c r="K291" s="103"/>
      <c r="L291" s="103"/>
      <c r="M291" s="103"/>
      <c r="N291" s="102"/>
      <c r="O291" s="102"/>
      <c r="P291" s="105">
        <f t="shared" si="577"/>
        <v>0</v>
      </c>
      <c r="Q291" s="213"/>
      <c r="R291" s="213"/>
      <c r="S291" s="213"/>
      <c r="T291" s="213"/>
      <c r="U291" s="199"/>
      <c r="V291" s="200"/>
      <c r="W291" s="199"/>
      <c r="X291" s="200"/>
      <c r="Y291" s="199"/>
      <c r="Z291" s="200"/>
      <c r="AA291" s="207"/>
      <c r="AB291" s="213"/>
      <c r="AC291" s="205"/>
      <c r="AD291" s="207"/>
      <c r="AE291" s="200"/>
      <c r="AF291" s="205"/>
      <c r="AG291" s="199"/>
      <c r="AH291" s="200"/>
      <c r="AI291" s="205"/>
      <c r="AJ291" s="199"/>
      <c r="AK291" s="209"/>
      <c r="AL291" s="205"/>
      <c r="AM291" s="212"/>
    </row>
    <row r="292" spans="1:39" ht="15" customHeight="1" x14ac:dyDescent="0.25">
      <c r="A292" s="214"/>
      <c r="B292" s="199"/>
      <c r="C292" s="199"/>
      <c r="D292" s="199"/>
      <c r="E292" s="199"/>
      <c r="F292" s="218"/>
      <c r="G292" s="199"/>
      <c r="H292" s="217"/>
      <c r="I292" s="199"/>
      <c r="J292" s="217"/>
      <c r="K292" s="103"/>
      <c r="L292" s="103"/>
      <c r="M292" s="103"/>
      <c r="N292" s="102"/>
      <c r="O292" s="102"/>
      <c r="P292" s="105">
        <f t="shared" si="577"/>
        <v>0</v>
      </c>
      <c r="Q292" s="213"/>
      <c r="R292" s="213"/>
      <c r="S292" s="213"/>
      <c r="T292" s="213"/>
      <c r="U292" s="199"/>
      <c r="V292" s="200"/>
      <c r="W292" s="199"/>
      <c r="X292" s="200"/>
      <c r="Y292" s="199"/>
      <c r="Z292" s="200"/>
      <c r="AA292" s="207"/>
      <c r="AB292" s="213"/>
      <c r="AC292" s="206"/>
      <c r="AD292" s="207"/>
      <c r="AE292" s="200"/>
      <c r="AF292" s="206"/>
      <c r="AG292" s="199"/>
      <c r="AH292" s="200"/>
      <c r="AI292" s="206"/>
      <c r="AJ292" s="199"/>
      <c r="AK292" s="210"/>
      <c r="AL292" s="206"/>
      <c r="AM292" s="212"/>
    </row>
    <row r="293" spans="1:39" ht="15" customHeight="1" x14ac:dyDescent="0.25">
      <c r="A293" s="214">
        <v>58</v>
      </c>
      <c r="B293" s="199"/>
      <c r="C293" s="199"/>
      <c r="D293" s="199"/>
      <c r="E293" s="199"/>
      <c r="F293" s="218" t="str">
        <f t="shared" ref="F293" si="578">IF(AM293=40,"TIEMPO COMPLETO",IF(AM293&gt;=20,"MEDIO TIEMPO",IF(AM293&gt;=1,"TIEMPO PARCIAL","")))</f>
        <v/>
      </c>
      <c r="G293" s="199"/>
      <c r="H293" s="215"/>
      <c r="I293" s="199"/>
      <c r="J293" s="215"/>
      <c r="K293" s="103"/>
      <c r="L293" s="103"/>
      <c r="M293" s="103"/>
      <c r="N293" s="102"/>
      <c r="O293" s="102"/>
      <c r="P293" s="105">
        <f>N293*O293</f>
        <v>0</v>
      </c>
      <c r="Q293" s="213">
        <f>SUM(P293:P297)</f>
        <v>0</v>
      </c>
      <c r="R293" s="213">
        <f t="shared" ref="R293" si="579">COUNT(N293:N297)</f>
        <v>0</v>
      </c>
      <c r="S293" s="213">
        <f t="shared" ref="S293" si="580">SUM(O293:O297)</f>
        <v>0</v>
      </c>
      <c r="T293" s="213">
        <f t="shared" ref="T293" si="581">COUNT(N293:N297)</f>
        <v>0</v>
      </c>
      <c r="U293" s="199"/>
      <c r="V293" s="200"/>
      <c r="W293" s="199"/>
      <c r="X293" s="200"/>
      <c r="Y293" s="199"/>
      <c r="Z293" s="200"/>
      <c r="AA293" s="207"/>
      <c r="AB293" s="213">
        <f t="shared" ref="AB293" si="582">+AA293+Z293+V293+Q293+R293+S293+T293+X293</f>
        <v>0</v>
      </c>
      <c r="AC293" s="204" t="str">
        <f t="shared" ref="AC293" si="583">IF(L293="","",(AB293/$AM293))</f>
        <v/>
      </c>
      <c r="AD293" s="199"/>
      <c r="AE293" s="200"/>
      <c r="AF293" s="204" t="str">
        <f t="shared" ref="AF293" si="584">IF(AD293="","",(AE293/$AM293))</f>
        <v/>
      </c>
      <c r="AG293" s="199"/>
      <c r="AH293" s="200"/>
      <c r="AI293" s="204" t="str">
        <f t="shared" ref="AI293" si="585">IF(AG293="","",(AH293/$AM293))</f>
        <v/>
      </c>
      <c r="AJ293" s="199"/>
      <c r="AK293" s="208"/>
      <c r="AL293" s="204" t="str">
        <f t="shared" ref="AL293" si="586">IF(AJ293="","",(AK293/$AM293))</f>
        <v/>
      </c>
      <c r="AM293" s="211">
        <f t="shared" ref="AM293" si="587">AK293+AB293+AH293+AE293</f>
        <v>0</v>
      </c>
    </row>
    <row r="294" spans="1:39" ht="15" customHeight="1" x14ac:dyDescent="0.25">
      <c r="A294" s="214"/>
      <c r="B294" s="199"/>
      <c r="C294" s="199"/>
      <c r="D294" s="199"/>
      <c r="E294" s="199"/>
      <c r="F294" s="218"/>
      <c r="G294" s="199"/>
      <c r="H294" s="216"/>
      <c r="I294" s="199"/>
      <c r="J294" s="216"/>
      <c r="K294" s="103"/>
      <c r="L294" s="103"/>
      <c r="M294" s="103"/>
      <c r="N294" s="102"/>
      <c r="O294" s="102"/>
      <c r="P294" s="105">
        <f t="shared" ref="P294:P297" si="588">N294*O294</f>
        <v>0</v>
      </c>
      <c r="Q294" s="213"/>
      <c r="R294" s="213"/>
      <c r="S294" s="213"/>
      <c r="T294" s="213"/>
      <c r="U294" s="199"/>
      <c r="V294" s="200"/>
      <c r="W294" s="199"/>
      <c r="X294" s="200"/>
      <c r="Y294" s="199"/>
      <c r="Z294" s="200"/>
      <c r="AA294" s="207"/>
      <c r="AB294" s="213"/>
      <c r="AC294" s="205"/>
      <c r="AD294" s="199"/>
      <c r="AE294" s="200"/>
      <c r="AF294" s="205"/>
      <c r="AG294" s="199"/>
      <c r="AH294" s="200"/>
      <c r="AI294" s="205"/>
      <c r="AJ294" s="199"/>
      <c r="AK294" s="209"/>
      <c r="AL294" s="205"/>
      <c r="AM294" s="212"/>
    </row>
    <row r="295" spans="1:39" ht="15" customHeight="1" x14ac:dyDescent="0.25">
      <c r="A295" s="214"/>
      <c r="B295" s="199"/>
      <c r="C295" s="199"/>
      <c r="D295" s="199"/>
      <c r="E295" s="199"/>
      <c r="F295" s="218"/>
      <c r="G295" s="199"/>
      <c r="H295" s="216"/>
      <c r="I295" s="199"/>
      <c r="J295" s="216"/>
      <c r="K295" s="103"/>
      <c r="L295" s="103"/>
      <c r="M295" s="103"/>
      <c r="N295" s="102"/>
      <c r="O295" s="102"/>
      <c r="P295" s="105">
        <f t="shared" si="588"/>
        <v>0</v>
      </c>
      <c r="Q295" s="213"/>
      <c r="R295" s="213"/>
      <c r="S295" s="213"/>
      <c r="T295" s="213"/>
      <c r="U295" s="199"/>
      <c r="V295" s="200"/>
      <c r="W295" s="199"/>
      <c r="X295" s="200"/>
      <c r="Y295" s="199"/>
      <c r="Z295" s="200"/>
      <c r="AA295" s="207"/>
      <c r="AB295" s="213"/>
      <c r="AC295" s="205"/>
      <c r="AD295" s="199"/>
      <c r="AE295" s="200"/>
      <c r="AF295" s="205"/>
      <c r="AG295" s="199"/>
      <c r="AH295" s="200"/>
      <c r="AI295" s="205"/>
      <c r="AJ295" s="199"/>
      <c r="AK295" s="209"/>
      <c r="AL295" s="205"/>
      <c r="AM295" s="212"/>
    </row>
    <row r="296" spans="1:39" ht="15" customHeight="1" x14ac:dyDescent="0.25">
      <c r="A296" s="214"/>
      <c r="B296" s="199"/>
      <c r="C296" s="199"/>
      <c r="D296" s="199"/>
      <c r="E296" s="199"/>
      <c r="F296" s="218"/>
      <c r="G296" s="199"/>
      <c r="H296" s="216"/>
      <c r="I296" s="199"/>
      <c r="J296" s="216"/>
      <c r="K296" s="103"/>
      <c r="L296" s="103"/>
      <c r="M296" s="103"/>
      <c r="N296" s="102"/>
      <c r="O296" s="102"/>
      <c r="P296" s="105">
        <f t="shared" si="588"/>
        <v>0</v>
      </c>
      <c r="Q296" s="213"/>
      <c r="R296" s="213"/>
      <c r="S296" s="213"/>
      <c r="T296" s="213"/>
      <c r="U296" s="199"/>
      <c r="V296" s="200"/>
      <c r="W296" s="199"/>
      <c r="X296" s="200"/>
      <c r="Y296" s="199"/>
      <c r="Z296" s="200"/>
      <c r="AA296" s="207"/>
      <c r="AB296" s="213"/>
      <c r="AC296" s="205"/>
      <c r="AD296" s="199"/>
      <c r="AE296" s="200"/>
      <c r="AF296" s="205"/>
      <c r="AG296" s="199"/>
      <c r="AH296" s="200"/>
      <c r="AI296" s="205"/>
      <c r="AJ296" s="199"/>
      <c r="AK296" s="209"/>
      <c r="AL296" s="205"/>
      <c r="AM296" s="212"/>
    </row>
    <row r="297" spans="1:39" ht="15" customHeight="1" x14ac:dyDescent="0.25">
      <c r="A297" s="214"/>
      <c r="B297" s="199"/>
      <c r="C297" s="199"/>
      <c r="D297" s="199"/>
      <c r="E297" s="199"/>
      <c r="F297" s="218"/>
      <c r="G297" s="199"/>
      <c r="H297" s="217"/>
      <c r="I297" s="199"/>
      <c r="J297" s="217"/>
      <c r="K297" s="103"/>
      <c r="L297" s="103"/>
      <c r="M297" s="103"/>
      <c r="N297" s="102"/>
      <c r="O297" s="102"/>
      <c r="P297" s="105">
        <f t="shared" si="588"/>
        <v>0</v>
      </c>
      <c r="Q297" s="213"/>
      <c r="R297" s="213"/>
      <c r="S297" s="213"/>
      <c r="T297" s="213"/>
      <c r="U297" s="199"/>
      <c r="V297" s="200"/>
      <c r="W297" s="199"/>
      <c r="X297" s="200"/>
      <c r="Y297" s="199"/>
      <c r="Z297" s="200"/>
      <c r="AA297" s="207"/>
      <c r="AB297" s="213"/>
      <c r="AC297" s="206"/>
      <c r="AD297" s="199"/>
      <c r="AE297" s="200"/>
      <c r="AF297" s="206"/>
      <c r="AG297" s="199"/>
      <c r="AH297" s="200"/>
      <c r="AI297" s="206"/>
      <c r="AJ297" s="199"/>
      <c r="AK297" s="210"/>
      <c r="AL297" s="206"/>
      <c r="AM297" s="212"/>
    </row>
    <row r="298" spans="1:39" ht="15" customHeight="1" x14ac:dyDescent="0.25">
      <c r="A298" s="214">
        <v>59</v>
      </c>
      <c r="B298" s="199"/>
      <c r="C298" s="199"/>
      <c r="D298" s="199"/>
      <c r="E298" s="199"/>
      <c r="F298" s="218" t="str">
        <f t="shared" ref="F298" si="589">IF(AM298=40,"TIEMPO COMPLETO",IF(AM298&gt;=20,"MEDIO TIEMPO",IF(AM298&gt;=1,"TIEMPO PARCIAL","")))</f>
        <v/>
      </c>
      <c r="G298" s="199"/>
      <c r="H298" s="215"/>
      <c r="I298" s="199"/>
      <c r="J298" s="215"/>
      <c r="K298" s="103"/>
      <c r="L298" s="103"/>
      <c r="M298" s="103"/>
      <c r="N298" s="102"/>
      <c r="O298" s="102"/>
      <c r="P298" s="105">
        <f>N298*O298</f>
        <v>0</v>
      </c>
      <c r="Q298" s="213">
        <f>SUM(P298:P302)</f>
        <v>0</v>
      </c>
      <c r="R298" s="213">
        <f t="shared" ref="R298" si="590">COUNT(N298:N302)</f>
        <v>0</v>
      </c>
      <c r="S298" s="213">
        <f t="shared" ref="S298" si="591">SUM(O298:O302)</f>
        <v>0</v>
      </c>
      <c r="T298" s="213">
        <f t="shared" ref="T298" si="592">COUNT(N298:N302)</f>
        <v>0</v>
      </c>
      <c r="U298" s="199"/>
      <c r="V298" s="200"/>
      <c r="W298" s="199"/>
      <c r="X298" s="200"/>
      <c r="Y298" s="199"/>
      <c r="Z298" s="200"/>
      <c r="AA298" s="207"/>
      <c r="AB298" s="213">
        <f t="shared" ref="AB298" si="593">+AA298+Z298+V298+Q298+R298+S298+T298+X298</f>
        <v>0</v>
      </c>
      <c r="AC298" s="204" t="str">
        <f t="shared" ref="AC298" si="594">IF(L298="","",(AB298/$AM298))</f>
        <v/>
      </c>
      <c r="AD298" s="199"/>
      <c r="AE298" s="200"/>
      <c r="AF298" s="204" t="str">
        <f t="shared" ref="AF298" si="595">IF(AD298="","",(AE298/$AM298))</f>
        <v/>
      </c>
      <c r="AG298" s="199"/>
      <c r="AH298" s="200"/>
      <c r="AI298" s="204" t="str">
        <f t="shared" ref="AI298" si="596">IF(AG298="","",(AH298/$AM298))</f>
        <v/>
      </c>
      <c r="AJ298" s="199"/>
      <c r="AK298" s="208"/>
      <c r="AL298" s="204" t="str">
        <f t="shared" ref="AL298" si="597">IF(AJ298="","",(AK298/$AM298))</f>
        <v/>
      </c>
      <c r="AM298" s="211">
        <f t="shared" ref="AM298" si="598">AK298+AB298+AH298+AE298</f>
        <v>0</v>
      </c>
    </row>
    <row r="299" spans="1:39" ht="15" customHeight="1" x14ac:dyDescent="0.25">
      <c r="A299" s="214"/>
      <c r="B299" s="199"/>
      <c r="C299" s="199"/>
      <c r="D299" s="199"/>
      <c r="E299" s="199"/>
      <c r="F299" s="218"/>
      <c r="G299" s="199"/>
      <c r="H299" s="216"/>
      <c r="I299" s="199"/>
      <c r="J299" s="216"/>
      <c r="K299" s="103"/>
      <c r="L299" s="103"/>
      <c r="M299" s="103"/>
      <c r="N299" s="102"/>
      <c r="O299" s="102"/>
      <c r="P299" s="105">
        <f t="shared" ref="P299:P302" si="599">N299*O299</f>
        <v>0</v>
      </c>
      <c r="Q299" s="213"/>
      <c r="R299" s="213"/>
      <c r="S299" s="213"/>
      <c r="T299" s="213"/>
      <c r="U299" s="199"/>
      <c r="V299" s="200"/>
      <c r="W299" s="199"/>
      <c r="X299" s="200"/>
      <c r="Y299" s="199"/>
      <c r="Z299" s="200"/>
      <c r="AA299" s="207"/>
      <c r="AB299" s="213"/>
      <c r="AC299" s="205"/>
      <c r="AD299" s="199"/>
      <c r="AE299" s="200"/>
      <c r="AF299" s="205"/>
      <c r="AG299" s="199"/>
      <c r="AH299" s="200"/>
      <c r="AI299" s="205"/>
      <c r="AJ299" s="199"/>
      <c r="AK299" s="209"/>
      <c r="AL299" s="205"/>
      <c r="AM299" s="212"/>
    </row>
    <row r="300" spans="1:39" ht="15" customHeight="1" x14ac:dyDescent="0.25">
      <c r="A300" s="214"/>
      <c r="B300" s="199"/>
      <c r="C300" s="199"/>
      <c r="D300" s="199"/>
      <c r="E300" s="199"/>
      <c r="F300" s="218"/>
      <c r="G300" s="199"/>
      <c r="H300" s="216"/>
      <c r="I300" s="199"/>
      <c r="J300" s="216"/>
      <c r="K300" s="103"/>
      <c r="L300" s="103"/>
      <c r="M300" s="103"/>
      <c r="N300" s="102"/>
      <c r="O300" s="102"/>
      <c r="P300" s="105">
        <f t="shared" si="599"/>
        <v>0</v>
      </c>
      <c r="Q300" s="213"/>
      <c r="R300" s="213"/>
      <c r="S300" s="213"/>
      <c r="T300" s="213"/>
      <c r="U300" s="199"/>
      <c r="V300" s="200"/>
      <c r="W300" s="199"/>
      <c r="X300" s="200"/>
      <c r="Y300" s="199"/>
      <c r="Z300" s="200"/>
      <c r="AA300" s="207"/>
      <c r="AB300" s="213"/>
      <c r="AC300" s="205"/>
      <c r="AD300" s="199"/>
      <c r="AE300" s="200"/>
      <c r="AF300" s="205"/>
      <c r="AG300" s="199"/>
      <c r="AH300" s="200"/>
      <c r="AI300" s="205"/>
      <c r="AJ300" s="199"/>
      <c r="AK300" s="209"/>
      <c r="AL300" s="205"/>
      <c r="AM300" s="212"/>
    </row>
    <row r="301" spans="1:39" ht="15" customHeight="1" x14ac:dyDescent="0.25">
      <c r="A301" s="214"/>
      <c r="B301" s="199"/>
      <c r="C301" s="199"/>
      <c r="D301" s="199"/>
      <c r="E301" s="199"/>
      <c r="F301" s="218"/>
      <c r="G301" s="199"/>
      <c r="H301" s="216"/>
      <c r="I301" s="199"/>
      <c r="J301" s="216"/>
      <c r="K301" s="103"/>
      <c r="L301" s="103"/>
      <c r="M301" s="103"/>
      <c r="N301" s="102"/>
      <c r="O301" s="102"/>
      <c r="P301" s="105">
        <f t="shared" si="599"/>
        <v>0</v>
      </c>
      <c r="Q301" s="213"/>
      <c r="R301" s="213"/>
      <c r="S301" s="213"/>
      <c r="T301" s="213"/>
      <c r="U301" s="199"/>
      <c r="V301" s="200"/>
      <c r="W301" s="199"/>
      <c r="X301" s="200"/>
      <c r="Y301" s="199"/>
      <c r="Z301" s="200"/>
      <c r="AA301" s="207"/>
      <c r="AB301" s="213"/>
      <c r="AC301" s="205"/>
      <c r="AD301" s="199"/>
      <c r="AE301" s="200"/>
      <c r="AF301" s="205"/>
      <c r="AG301" s="199"/>
      <c r="AH301" s="200"/>
      <c r="AI301" s="205"/>
      <c r="AJ301" s="199"/>
      <c r="AK301" s="209"/>
      <c r="AL301" s="205"/>
      <c r="AM301" s="212"/>
    </row>
    <row r="302" spans="1:39" ht="15" customHeight="1" x14ac:dyDescent="0.25">
      <c r="A302" s="214"/>
      <c r="B302" s="199"/>
      <c r="C302" s="199"/>
      <c r="D302" s="199"/>
      <c r="E302" s="199"/>
      <c r="F302" s="218"/>
      <c r="G302" s="199"/>
      <c r="H302" s="217"/>
      <c r="I302" s="199"/>
      <c r="J302" s="217"/>
      <c r="K302" s="103"/>
      <c r="L302" s="103"/>
      <c r="M302" s="103"/>
      <c r="N302" s="102"/>
      <c r="O302" s="102"/>
      <c r="P302" s="105">
        <f t="shared" si="599"/>
        <v>0</v>
      </c>
      <c r="Q302" s="213"/>
      <c r="R302" s="213"/>
      <c r="S302" s="213"/>
      <c r="T302" s="213"/>
      <c r="U302" s="199"/>
      <c r="V302" s="200"/>
      <c r="W302" s="199"/>
      <c r="X302" s="200"/>
      <c r="Y302" s="199"/>
      <c r="Z302" s="200"/>
      <c r="AA302" s="207"/>
      <c r="AB302" s="213"/>
      <c r="AC302" s="206"/>
      <c r="AD302" s="199"/>
      <c r="AE302" s="200"/>
      <c r="AF302" s="206"/>
      <c r="AG302" s="199"/>
      <c r="AH302" s="200"/>
      <c r="AI302" s="206"/>
      <c r="AJ302" s="199"/>
      <c r="AK302" s="210"/>
      <c r="AL302" s="206"/>
      <c r="AM302" s="212"/>
    </row>
    <row r="303" spans="1:39" ht="15" customHeight="1" x14ac:dyDescent="0.25">
      <c r="A303" s="214">
        <v>60</v>
      </c>
      <c r="B303" s="199"/>
      <c r="C303" s="199"/>
      <c r="D303" s="199"/>
      <c r="E303" s="199"/>
      <c r="F303" s="218" t="str">
        <f t="shared" ref="F303" si="600">IF(AM303=40,"TIEMPO COMPLETO",IF(AM303&gt;=20,"MEDIO TIEMPO",IF(AM303&gt;=1,"TIEMPO PARCIAL","")))</f>
        <v/>
      </c>
      <c r="G303" s="199"/>
      <c r="H303" s="215"/>
      <c r="I303" s="199"/>
      <c r="J303" s="215"/>
      <c r="K303" s="103"/>
      <c r="L303" s="103"/>
      <c r="M303" s="103"/>
      <c r="N303" s="102"/>
      <c r="O303" s="102"/>
      <c r="P303" s="105">
        <f>N303*O303</f>
        <v>0</v>
      </c>
      <c r="Q303" s="213">
        <f>SUM(P303:P307)</f>
        <v>0</v>
      </c>
      <c r="R303" s="213">
        <f t="shared" ref="R303" si="601">COUNT(N303:N307)</f>
        <v>0</v>
      </c>
      <c r="S303" s="213">
        <f t="shared" ref="S303" si="602">SUM(O303:O307)</f>
        <v>0</v>
      </c>
      <c r="T303" s="213">
        <f t="shared" ref="T303" si="603">COUNT(N303:N307)</f>
        <v>0</v>
      </c>
      <c r="U303" s="199"/>
      <c r="V303" s="200"/>
      <c r="W303" s="199"/>
      <c r="X303" s="200"/>
      <c r="Y303" s="199"/>
      <c r="Z303" s="200"/>
      <c r="AA303" s="207"/>
      <c r="AB303" s="213">
        <f t="shared" ref="AB303" si="604">+AA303+Z303+V303+Q303+R303+S303+T303+X303</f>
        <v>0</v>
      </c>
      <c r="AC303" s="204" t="str">
        <f t="shared" ref="AC303" si="605">IF(L303="","",(AB303/$AM303))</f>
        <v/>
      </c>
      <c r="AD303" s="199"/>
      <c r="AE303" s="200"/>
      <c r="AF303" s="204" t="str">
        <f t="shared" ref="AF303" si="606">IF(AD303="","",(AE303/$AM303))</f>
        <v/>
      </c>
      <c r="AG303" s="199"/>
      <c r="AH303" s="200"/>
      <c r="AI303" s="204" t="str">
        <f t="shared" ref="AI303" si="607">IF(AG303="","",(AH303/$AM303))</f>
        <v/>
      </c>
      <c r="AJ303" s="199"/>
      <c r="AK303" s="208"/>
      <c r="AL303" s="204" t="str">
        <f t="shared" ref="AL303" si="608">IF(AJ303="","",(AK303/$AM303))</f>
        <v/>
      </c>
      <c r="AM303" s="211">
        <f t="shared" ref="AM303" si="609">AK303+AB303+AH303+AE303</f>
        <v>0</v>
      </c>
    </row>
    <row r="304" spans="1:39" ht="15" customHeight="1" x14ac:dyDescent="0.25">
      <c r="A304" s="214"/>
      <c r="B304" s="199"/>
      <c r="C304" s="199"/>
      <c r="D304" s="199"/>
      <c r="E304" s="199"/>
      <c r="F304" s="218"/>
      <c r="G304" s="199"/>
      <c r="H304" s="216"/>
      <c r="I304" s="199"/>
      <c r="J304" s="216"/>
      <c r="K304" s="103"/>
      <c r="L304" s="103"/>
      <c r="M304" s="103"/>
      <c r="N304" s="102"/>
      <c r="O304" s="102"/>
      <c r="P304" s="105">
        <f t="shared" ref="P304:P307" si="610">N304*O304</f>
        <v>0</v>
      </c>
      <c r="Q304" s="213"/>
      <c r="R304" s="213"/>
      <c r="S304" s="213"/>
      <c r="T304" s="213"/>
      <c r="U304" s="199"/>
      <c r="V304" s="200"/>
      <c r="W304" s="199"/>
      <c r="X304" s="200"/>
      <c r="Y304" s="199"/>
      <c r="Z304" s="200"/>
      <c r="AA304" s="207"/>
      <c r="AB304" s="213"/>
      <c r="AC304" s="205"/>
      <c r="AD304" s="199"/>
      <c r="AE304" s="200"/>
      <c r="AF304" s="205"/>
      <c r="AG304" s="199"/>
      <c r="AH304" s="200"/>
      <c r="AI304" s="205"/>
      <c r="AJ304" s="199"/>
      <c r="AK304" s="209"/>
      <c r="AL304" s="205"/>
      <c r="AM304" s="212"/>
    </row>
    <row r="305" spans="1:39" ht="15" customHeight="1" x14ac:dyDescent="0.25">
      <c r="A305" s="214"/>
      <c r="B305" s="199"/>
      <c r="C305" s="199"/>
      <c r="D305" s="199"/>
      <c r="E305" s="199"/>
      <c r="F305" s="218"/>
      <c r="G305" s="199"/>
      <c r="H305" s="216"/>
      <c r="I305" s="199"/>
      <c r="J305" s="216"/>
      <c r="K305" s="103"/>
      <c r="L305" s="103"/>
      <c r="M305" s="103"/>
      <c r="N305" s="102"/>
      <c r="O305" s="102"/>
      <c r="P305" s="105">
        <f t="shared" si="610"/>
        <v>0</v>
      </c>
      <c r="Q305" s="213"/>
      <c r="R305" s="213"/>
      <c r="S305" s="213"/>
      <c r="T305" s="213"/>
      <c r="U305" s="199"/>
      <c r="V305" s="200"/>
      <c r="W305" s="199"/>
      <c r="X305" s="200"/>
      <c r="Y305" s="199"/>
      <c r="Z305" s="200"/>
      <c r="AA305" s="207"/>
      <c r="AB305" s="213"/>
      <c r="AC305" s="205"/>
      <c r="AD305" s="199"/>
      <c r="AE305" s="200"/>
      <c r="AF305" s="205"/>
      <c r="AG305" s="199"/>
      <c r="AH305" s="200"/>
      <c r="AI305" s="205"/>
      <c r="AJ305" s="199"/>
      <c r="AK305" s="209"/>
      <c r="AL305" s="205"/>
      <c r="AM305" s="212"/>
    </row>
    <row r="306" spans="1:39" ht="15" customHeight="1" x14ac:dyDescent="0.25">
      <c r="A306" s="214"/>
      <c r="B306" s="199"/>
      <c r="C306" s="199"/>
      <c r="D306" s="199"/>
      <c r="E306" s="199"/>
      <c r="F306" s="218"/>
      <c r="G306" s="199"/>
      <c r="H306" s="216"/>
      <c r="I306" s="199"/>
      <c r="J306" s="216"/>
      <c r="K306" s="103"/>
      <c r="L306" s="103"/>
      <c r="M306" s="103"/>
      <c r="N306" s="102"/>
      <c r="O306" s="102"/>
      <c r="P306" s="105">
        <f t="shared" si="610"/>
        <v>0</v>
      </c>
      <c r="Q306" s="213"/>
      <c r="R306" s="213"/>
      <c r="S306" s="213"/>
      <c r="T306" s="213"/>
      <c r="U306" s="199"/>
      <c r="V306" s="200"/>
      <c r="W306" s="199"/>
      <c r="X306" s="200"/>
      <c r="Y306" s="199"/>
      <c r="Z306" s="200"/>
      <c r="AA306" s="207"/>
      <c r="AB306" s="213"/>
      <c r="AC306" s="205"/>
      <c r="AD306" s="199"/>
      <c r="AE306" s="200"/>
      <c r="AF306" s="205"/>
      <c r="AG306" s="199"/>
      <c r="AH306" s="200"/>
      <c r="AI306" s="205"/>
      <c r="AJ306" s="199"/>
      <c r="AK306" s="209"/>
      <c r="AL306" s="205"/>
      <c r="AM306" s="212"/>
    </row>
    <row r="307" spans="1:39" ht="15" customHeight="1" x14ac:dyDescent="0.25">
      <c r="A307" s="214"/>
      <c r="B307" s="199"/>
      <c r="C307" s="199"/>
      <c r="D307" s="199"/>
      <c r="E307" s="199"/>
      <c r="F307" s="218"/>
      <c r="G307" s="199"/>
      <c r="H307" s="217"/>
      <c r="I307" s="199"/>
      <c r="J307" s="217"/>
      <c r="K307" s="103"/>
      <c r="L307" s="103"/>
      <c r="M307" s="103"/>
      <c r="N307" s="102"/>
      <c r="O307" s="102"/>
      <c r="P307" s="105">
        <f t="shared" si="610"/>
        <v>0</v>
      </c>
      <c r="Q307" s="213"/>
      <c r="R307" s="213"/>
      <c r="S307" s="213"/>
      <c r="T307" s="213"/>
      <c r="U307" s="199"/>
      <c r="V307" s="200"/>
      <c r="W307" s="199"/>
      <c r="X307" s="200"/>
      <c r="Y307" s="199"/>
      <c r="Z307" s="200"/>
      <c r="AA307" s="207"/>
      <c r="AB307" s="213"/>
      <c r="AC307" s="206"/>
      <c r="AD307" s="199"/>
      <c r="AE307" s="200"/>
      <c r="AF307" s="206"/>
      <c r="AG307" s="199"/>
      <c r="AH307" s="200"/>
      <c r="AI307" s="206"/>
      <c r="AJ307" s="199"/>
      <c r="AK307" s="210"/>
      <c r="AL307" s="206"/>
      <c r="AM307" s="212"/>
    </row>
    <row r="308" spans="1:39" ht="15" customHeight="1" x14ac:dyDescent="0.25">
      <c r="A308" s="214">
        <v>61</v>
      </c>
      <c r="B308" s="199"/>
      <c r="C308" s="199"/>
      <c r="D308" s="199"/>
      <c r="E308" s="199"/>
      <c r="F308" s="218" t="str">
        <f t="shared" ref="F308" si="611">IF(AM308=40,"TIEMPO COMPLETO",IF(AM308&gt;=20,"MEDIO TIEMPO",IF(AM308&gt;=1,"TIEMPO PARCIAL","")))</f>
        <v/>
      </c>
      <c r="G308" s="199"/>
      <c r="H308" s="215"/>
      <c r="I308" s="199"/>
      <c r="J308" s="215"/>
      <c r="K308" s="103"/>
      <c r="L308" s="103"/>
      <c r="M308" s="103"/>
      <c r="N308" s="102"/>
      <c r="O308" s="102"/>
      <c r="P308" s="105">
        <f>N308*O308</f>
        <v>0</v>
      </c>
      <c r="Q308" s="213">
        <f>SUM(P308:P312)</f>
        <v>0</v>
      </c>
      <c r="R308" s="213">
        <f t="shared" ref="R308" si="612">COUNT(N308:N312)</f>
        <v>0</v>
      </c>
      <c r="S308" s="213">
        <f t="shared" ref="S308" si="613">SUM(O308:O312)</f>
        <v>0</v>
      </c>
      <c r="T308" s="213">
        <f t="shared" ref="T308" si="614">COUNT(N308:N312)</f>
        <v>0</v>
      </c>
      <c r="U308" s="199"/>
      <c r="V308" s="200"/>
      <c r="W308" s="199"/>
      <c r="X308" s="200"/>
      <c r="Y308" s="199"/>
      <c r="Z308" s="200"/>
      <c r="AA308" s="207"/>
      <c r="AB308" s="213">
        <f t="shared" ref="AB308" si="615">+AA308+Z308+V308+Q308+R308+S308+T308+X308</f>
        <v>0</v>
      </c>
      <c r="AC308" s="204" t="str">
        <f t="shared" ref="AC308" si="616">IF(L308="","",(AB308/$AM308))</f>
        <v/>
      </c>
      <c r="AD308" s="199"/>
      <c r="AE308" s="200"/>
      <c r="AF308" s="204" t="str">
        <f t="shared" ref="AF308" si="617">IF(AD308="","",(AE308/$AM308))</f>
        <v/>
      </c>
      <c r="AG308" s="199"/>
      <c r="AH308" s="200"/>
      <c r="AI308" s="204" t="str">
        <f t="shared" ref="AI308" si="618">IF(AG308="","",(AH308/$AM308))</f>
        <v/>
      </c>
      <c r="AJ308" s="199"/>
      <c r="AK308" s="208"/>
      <c r="AL308" s="204" t="str">
        <f t="shared" ref="AL308" si="619">IF(AJ308="","",(AK308/$AM308))</f>
        <v/>
      </c>
      <c r="AM308" s="211">
        <f t="shared" ref="AM308" si="620">AK308+AB308+AH308+AE308</f>
        <v>0</v>
      </c>
    </row>
    <row r="309" spans="1:39" ht="15" customHeight="1" x14ac:dyDescent="0.25">
      <c r="A309" s="214"/>
      <c r="B309" s="199"/>
      <c r="C309" s="199"/>
      <c r="D309" s="199"/>
      <c r="E309" s="199"/>
      <c r="F309" s="218"/>
      <c r="G309" s="199"/>
      <c r="H309" s="216"/>
      <c r="I309" s="199"/>
      <c r="J309" s="216"/>
      <c r="K309" s="103"/>
      <c r="L309" s="103"/>
      <c r="M309" s="103"/>
      <c r="N309" s="102"/>
      <c r="O309" s="102"/>
      <c r="P309" s="105">
        <f t="shared" ref="P309:P312" si="621">N309*O309</f>
        <v>0</v>
      </c>
      <c r="Q309" s="213"/>
      <c r="R309" s="213"/>
      <c r="S309" s="213"/>
      <c r="T309" s="213"/>
      <c r="U309" s="199"/>
      <c r="V309" s="200"/>
      <c r="W309" s="199"/>
      <c r="X309" s="200"/>
      <c r="Y309" s="199"/>
      <c r="Z309" s="200"/>
      <c r="AA309" s="207"/>
      <c r="AB309" s="213"/>
      <c r="AC309" s="205"/>
      <c r="AD309" s="199"/>
      <c r="AE309" s="200"/>
      <c r="AF309" s="205"/>
      <c r="AG309" s="199"/>
      <c r="AH309" s="200"/>
      <c r="AI309" s="205"/>
      <c r="AJ309" s="199"/>
      <c r="AK309" s="209"/>
      <c r="AL309" s="205"/>
      <c r="AM309" s="212"/>
    </row>
    <row r="310" spans="1:39" ht="15" customHeight="1" x14ac:dyDescent="0.25">
      <c r="A310" s="214"/>
      <c r="B310" s="199"/>
      <c r="C310" s="199"/>
      <c r="D310" s="199"/>
      <c r="E310" s="199"/>
      <c r="F310" s="218"/>
      <c r="G310" s="199"/>
      <c r="H310" s="216"/>
      <c r="I310" s="199"/>
      <c r="J310" s="216"/>
      <c r="K310" s="103"/>
      <c r="L310" s="103"/>
      <c r="M310" s="103"/>
      <c r="N310" s="102"/>
      <c r="O310" s="102"/>
      <c r="P310" s="105">
        <f t="shared" si="621"/>
        <v>0</v>
      </c>
      <c r="Q310" s="213"/>
      <c r="R310" s="213"/>
      <c r="S310" s="213"/>
      <c r="T310" s="213"/>
      <c r="U310" s="199"/>
      <c r="V310" s="200"/>
      <c r="W310" s="199"/>
      <c r="X310" s="200"/>
      <c r="Y310" s="199"/>
      <c r="Z310" s="200"/>
      <c r="AA310" s="207"/>
      <c r="AB310" s="213"/>
      <c r="AC310" s="205"/>
      <c r="AD310" s="199"/>
      <c r="AE310" s="200"/>
      <c r="AF310" s="205"/>
      <c r="AG310" s="199"/>
      <c r="AH310" s="200"/>
      <c r="AI310" s="205"/>
      <c r="AJ310" s="199"/>
      <c r="AK310" s="209"/>
      <c r="AL310" s="205"/>
      <c r="AM310" s="212"/>
    </row>
    <row r="311" spans="1:39" ht="15" customHeight="1" x14ac:dyDescent="0.25">
      <c r="A311" s="214"/>
      <c r="B311" s="199"/>
      <c r="C311" s="199"/>
      <c r="D311" s="199"/>
      <c r="E311" s="199"/>
      <c r="F311" s="218"/>
      <c r="G311" s="199"/>
      <c r="H311" s="216"/>
      <c r="I311" s="199"/>
      <c r="J311" s="216"/>
      <c r="K311" s="103"/>
      <c r="L311" s="103"/>
      <c r="M311" s="103"/>
      <c r="N311" s="102"/>
      <c r="O311" s="102"/>
      <c r="P311" s="105">
        <f t="shared" si="621"/>
        <v>0</v>
      </c>
      <c r="Q311" s="213"/>
      <c r="R311" s="213"/>
      <c r="S311" s="213"/>
      <c r="T311" s="213"/>
      <c r="U311" s="199"/>
      <c r="V311" s="200"/>
      <c r="W311" s="199"/>
      <c r="X311" s="200"/>
      <c r="Y311" s="199"/>
      <c r="Z311" s="200"/>
      <c r="AA311" s="207"/>
      <c r="AB311" s="213"/>
      <c r="AC311" s="205"/>
      <c r="AD311" s="199"/>
      <c r="AE311" s="200"/>
      <c r="AF311" s="205"/>
      <c r="AG311" s="199"/>
      <c r="AH311" s="200"/>
      <c r="AI311" s="205"/>
      <c r="AJ311" s="199"/>
      <c r="AK311" s="209"/>
      <c r="AL311" s="205"/>
      <c r="AM311" s="212"/>
    </row>
    <row r="312" spans="1:39" ht="15" customHeight="1" x14ac:dyDescent="0.25">
      <c r="A312" s="214"/>
      <c r="B312" s="199"/>
      <c r="C312" s="199"/>
      <c r="D312" s="199"/>
      <c r="E312" s="199"/>
      <c r="F312" s="218"/>
      <c r="G312" s="199"/>
      <c r="H312" s="217"/>
      <c r="I312" s="199"/>
      <c r="J312" s="217"/>
      <c r="K312" s="103"/>
      <c r="L312" s="103"/>
      <c r="M312" s="103"/>
      <c r="N312" s="102"/>
      <c r="O312" s="102"/>
      <c r="P312" s="105">
        <f t="shared" si="621"/>
        <v>0</v>
      </c>
      <c r="Q312" s="213"/>
      <c r="R312" s="213"/>
      <c r="S312" s="213"/>
      <c r="T312" s="213"/>
      <c r="U312" s="199"/>
      <c r="V312" s="200"/>
      <c r="W312" s="199"/>
      <c r="X312" s="200"/>
      <c r="Y312" s="199"/>
      <c r="Z312" s="200"/>
      <c r="AA312" s="207"/>
      <c r="AB312" s="213"/>
      <c r="AC312" s="206"/>
      <c r="AD312" s="199"/>
      <c r="AE312" s="200"/>
      <c r="AF312" s="206"/>
      <c r="AG312" s="199"/>
      <c r="AH312" s="200"/>
      <c r="AI312" s="206"/>
      <c r="AJ312" s="199"/>
      <c r="AK312" s="210"/>
      <c r="AL312" s="206"/>
      <c r="AM312" s="212"/>
    </row>
    <row r="313" spans="1:39" ht="15" customHeight="1" x14ac:dyDescent="0.25">
      <c r="A313" s="214">
        <v>62</v>
      </c>
      <c r="B313" s="199"/>
      <c r="C313" s="199"/>
      <c r="D313" s="199"/>
      <c r="E313" s="199"/>
      <c r="F313" s="218" t="str">
        <f t="shared" ref="F313" si="622">IF(AM313=40,"TIEMPO COMPLETO",IF(AM313&gt;=20,"MEDIO TIEMPO",IF(AM313&gt;=1,"TIEMPO PARCIAL","")))</f>
        <v/>
      </c>
      <c r="G313" s="199"/>
      <c r="H313" s="215"/>
      <c r="I313" s="199"/>
      <c r="J313" s="215"/>
      <c r="K313" s="103"/>
      <c r="L313" s="103"/>
      <c r="M313" s="103"/>
      <c r="N313" s="102"/>
      <c r="O313" s="102"/>
      <c r="P313" s="105">
        <f>N313*O313</f>
        <v>0</v>
      </c>
      <c r="Q313" s="213">
        <f>SUM(P313:P317)</f>
        <v>0</v>
      </c>
      <c r="R313" s="213">
        <f t="shared" ref="R313" si="623">COUNT(N313:N317)</f>
        <v>0</v>
      </c>
      <c r="S313" s="213">
        <f t="shared" ref="S313" si="624">SUM(O313:O317)</f>
        <v>0</v>
      </c>
      <c r="T313" s="213">
        <f t="shared" ref="T313" si="625">COUNT(N313:N317)</f>
        <v>0</v>
      </c>
      <c r="U313" s="199"/>
      <c r="V313" s="200"/>
      <c r="W313" s="199"/>
      <c r="X313" s="200"/>
      <c r="Y313" s="199"/>
      <c r="Z313" s="200"/>
      <c r="AA313" s="207"/>
      <c r="AB313" s="213">
        <f t="shared" ref="AB313" si="626">+AA313+Z313+V313+Q313+R313+S313+T313+X313</f>
        <v>0</v>
      </c>
      <c r="AC313" s="204" t="str">
        <f t="shared" ref="AC313" si="627">IF(L313="","",(AB313/$AM313))</f>
        <v/>
      </c>
      <c r="AD313" s="199"/>
      <c r="AE313" s="200"/>
      <c r="AF313" s="204" t="str">
        <f t="shared" ref="AF313" si="628">IF(AD313="","",(AE313/$AM313))</f>
        <v/>
      </c>
      <c r="AG313" s="199"/>
      <c r="AH313" s="200"/>
      <c r="AI313" s="204" t="str">
        <f t="shared" ref="AI313" si="629">IF(AG313="","",(AH313/$AM313))</f>
        <v/>
      </c>
      <c r="AJ313" s="199"/>
      <c r="AK313" s="208"/>
      <c r="AL313" s="204" t="str">
        <f t="shared" ref="AL313" si="630">IF(AJ313="","",(AK313/$AM313))</f>
        <v/>
      </c>
      <c r="AM313" s="211">
        <f t="shared" ref="AM313" si="631">AK313+AB313+AH313+AE313</f>
        <v>0</v>
      </c>
    </row>
    <row r="314" spans="1:39" ht="15" customHeight="1" x14ac:dyDescent="0.25">
      <c r="A314" s="214"/>
      <c r="B314" s="199"/>
      <c r="C314" s="199"/>
      <c r="D314" s="199"/>
      <c r="E314" s="199"/>
      <c r="F314" s="218"/>
      <c r="G314" s="199"/>
      <c r="H314" s="216"/>
      <c r="I314" s="199"/>
      <c r="J314" s="216"/>
      <c r="K314" s="103"/>
      <c r="L314" s="103"/>
      <c r="M314" s="103"/>
      <c r="N314" s="102"/>
      <c r="O314" s="102"/>
      <c r="P314" s="105">
        <f t="shared" ref="P314:P317" si="632">N314*O314</f>
        <v>0</v>
      </c>
      <c r="Q314" s="213"/>
      <c r="R314" s="213"/>
      <c r="S314" s="213"/>
      <c r="T314" s="213"/>
      <c r="U314" s="199"/>
      <c r="V314" s="200"/>
      <c r="W314" s="199"/>
      <c r="X314" s="200"/>
      <c r="Y314" s="199"/>
      <c r="Z314" s="200"/>
      <c r="AA314" s="207"/>
      <c r="AB314" s="213"/>
      <c r="AC314" s="205"/>
      <c r="AD314" s="199"/>
      <c r="AE314" s="200"/>
      <c r="AF314" s="205"/>
      <c r="AG314" s="199"/>
      <c r="AH314" s="200"/>
      <c r="AI314" s="205"/>
      <c r="AJ314" s="199"/>
      <c r="AK314" s="209"/>
      <c r="AL314" s="205"/>
      <c r="AM314" s="212"/>
    </row>
    <row r="315" spans="1:39" ht="15" customHeight="1" x14ac:dyDescent="0.25">
      <c r="A315" s="214"/>
      <c r="B315" s="199"/>
      <c r="C315" s="199"/>
      <c r="D315" s="199"/>
      <c r="E315" s="199"/>
      <c r="F315" s="218"/>
      <c r="G315" s="199"/>
      <c r="H315" s="216"/>
      <c r="I315" s="199"/>
      <c r="J315" s="216"/>
      <c r="K315" s="103"/>
      <c r="L315" s="103"/>
      <c r="M315" s="103"/>
      <c r="N315" s="102"/>
      <c r="O315" s="102"/>
      <c r="P315" s="105">
        <f t="shared" si="632"/>
        <v>0</v>
      </c>
      <c r="Q315" s="213"/>
      <c r="R315" s="213"/>
      <c r="S315" s="213"/>
      <c r="T315" s="213"/>
      <c r="U315" s="199"/>
      <c r="V315" s="200"/>
      <c r="W315" s="199"/>
      <c r="X315" s="200"/>
      <c r="Y315" s="199"/>
      <c r="Z315" s="200"/>
      <c r="AA315" s="207"/>
      <c r="AB315" s="213"/>
      <c r="AC315" s="205"/>
      <c r="AD315" s="199"/>
      <c r="AE315" s="200"/>
      <c r="AF315" s="205"/>
      <c r="AG315" s="199"/>
      <c r="AH315" s="200"/>
      <c r="AI315" s="205"/>
      <c r="AJ315" s="199"/>
      <c r="AK315" s="209"/>
      <c r="AL315" s="205"/>
      <c r="AM315" s="212"/>
    </row>
    <row r="316" spans="1:39" ht="15" customHeight="1" x14ac:dyDescent="0.25">
      <c r="A316" s="214"/>
      <c r="B316" s="199"/>
      <c r="C316" s="199"/>
      <c r="D316" s="199"/>
      <c r="E316" s="199"/>
      <c r="F316" s="218"/>
      <c r="G316" s="199"/>
      <c r="H316" s="216"/>
      <c r="I316" s="199"/>
      <c r="J316" s="216"/>
      <c r="K316" s="103"/>
      <c r="L316" s="103"/>
      <c r="M316" s="103"/>
      <c r="N316" s="102"/>
      <c r="O316" s="102"/>
      <c r="P316" s="105">
        <f t="shared" si="632"/>
        <v>0</v>
      </c>
      <c r="Q316" s="213"/>
      <c r="R316" s="213"/>
      <c r="S316" s="213"/>
      <c r="T316" s="213"/>
      <c r="U316" s="199"/>
      <c r="V316" s="200"/>
      <c r="W316" s="199"/>
      <c r="X316" s="200"/>
      <c r="Y316" s="199"/>
      <c r="Z316" s="200"/>
      <c r="AA316" s="207"/>
      <c r="AB316" s="213"/>
      <c r="AC316" s="205"/>
      <c r="AD316" s="199"/>
      <c r="AE316" s="200"/>
      <c r="AF316" s="205"/>
      <c r="AG316" s="199"/>
      <c r="AH316" s="200"/>
      <c r="AI316" s="205"/>
      <c r="AJ316" s="199"/>
      <c r="AK316" s="209"/>
      <c r="AL316" s="205"/>
      <c r="AM316" s="212"/>
    </row>
    <row r="317" spans="1:39" ht="15" customHeight="1" x14ac:dyDescent="0.25">
      <c r="A317" s="214"/>
      <c r="B317" s="199"/>
      <c r="C317" s="199"/>
      <c r="D317" s="199"/>
      <c r="E317" s="199"/>
      <c r="F317" s="218"/>
      <c r="G317" s="199"/>
      <c r="H317" s="217"/>
      <c r="I317" s="199"/>
      <c r="J317" s="217"/>
      <c r="K317" s="103"/>
      <c r="L317" s="103"/>
      <c r="M317" s="103"/>
      <c r="N317" s="102"/>
      <c r="O317" s="102"/>
      <c r="P317" s="105">
        <f t="shared" si="632"/>
        <v>0</v>
      </c>
      <c r="Q317" s="213"/>
      <c r="R317" s="213"/>
      <c r="S317" s="213"/>
      <c r="T317" s="213"/>
      <c r="U317" s="199"/>
      <c r="V317" s="200"/>
      <c r="W317" s="199"/>
      <c r="X317" s="200"/>
      <c r="Y317" s="199"/>
      <c r="Z317" s="200"/>
      <c r="AA317" s="207"/>
      <c r="AB317" s="213"/>
      <c r="AC317" s="206"/>
      <c r="AD317" s="199"/>
      <c r="AE317" s="200"/>
      <c r="AF317" s="206"/>
      <c r="AG317" s="199"/>
      <c r="AH317" s="200"/>
      <c r="AI317" s="206"/>
      <c r="AJ317" s="199"/>
      <c r="AK317" s="210"/>
      <c r="AL317" s="206"/>
      <c r="AM317" s="212"/>
    </row>
    <row r="318" spans="1:39" ht="15" customHeight="1" x14ac:dyDescent="0.25">
      <c r="A318" s="214">
        <v>63</v>
      </c>
      <c r="B318" s="199"/>
      <c r="C318" s="199"/>
      <c r="D318" s="199"/>
      <c r="E318" s="199"/>
      <c r="F318" s="218" t="str">
        <f t="shared" ref="F318" si="633">IF(AM318=40,"TIEMPO COMPLETO",IF(AM318&gt;=20,"MEDIO TIEMPO",IF(AM318&gt;=1,"TIEMPO PARCIAL","")))</f>
        <v/>
      </c>
      <c r="G318" s="199"/>
      <c r="H318" s="215"/>
      <c r="I318" s="199"/>
      <c r="J318" s="215"/>
      <c r="K318" s="103"/>
      <c r="L318" s="103"/>
      <c r="M318" s="103"/>
      <c r="N318" s="102"/>
      <c r="O318" s="102"/>
      <c r="P318" s="105">
        <f>N318*O318</f>
        <v>0</v>
      </c>
      <c r="Q318" s="213">
        <f>SUM(P318:P322)</f>
        <v>0</v>
      </c>
      <c r="R318" s="213">
        <f t="shared" ref="R318" si="634">COUNT(N318:N322)</f>
        <v>0</v>
      </c>
      <c r="S318" s="213">
        <f t="shared" ref="S318" si="635">SUM(O318:O322)</f>
        <v>0</v>
      </c>
      <c r="T318" s="213">
        <f t="shared" ref="T318" si="636">COUNT(N318:N322)</f>
        <v>0</v>
      </c>
      <c r="U318" s="199"/>
      <c r="V318" s="200"/>
      <c r="W318" s="199"/>
      <c r="X318" s="200"/>
      <c r="Y318" s="199"/>
      <c r="Z318" s="200"/>
      <c r="AA318" s="207"/>
      <c r="AB318" s="213">
        <f t="shared" ref="AB318" si="637">+AA318+Z318+V318+Q318+R318+S318+T318+X318</f>
        <v>0</v>
      </c>
      <c r="AC318" s="204" t="str">
        <f t="shared" ref="AC318" si="638">IF(L318="","",(AB318/$AM318))</f>
        <v/>
      </c>
      <c r="AD318" s="199"/>
      <c r="AE318" s="200"/>
      <c r="AF318" s="204" t="str">
        <f t="shared" ref="AF318" si="639">IF(AD318="","",(AE318/$AM318))</f>
        <v/>
      </c>
      <c r="AG318" s="199"/>
      <c r="AH318" s="200"/>
      <c r="AI318" s="204" t="str">
        <f t="shared" ref="AI318" si="640">IF(AG318="","",(AH318/$AM318))</f>
        <v/>
      </c>
      <c r="AJ318" s="199"/>
      <c r="AK318" s="208"/>
      <c r="AL318" s="204" t="str">
        <f t="shared" ref="AL318" si="641">IF(AJ318="","",(AK318/$AM318))</f>
        <v/>
      </c>
      <c r="AM318" s="211">
        <f t="shared" ref="AM318" si="642">AK318+AB318+AH318+AE318</f>
        <v>0</v>
      </c>
    </row>
    <row r="319" spans="1:39" ht="15" customHeight="1" x14ac:dyDescent="0.25">
      <c r="A319" s="214"/>
      <c r="B319" s="199"/>
      <c r="C319" s="199"/>
      <c r="D319" s="199"/>
      <c r="E319" s="199"/>
      <c r="F319" s="218"/>
      <c r="G319" s="199"/>
      <c r="H319" s="216"/>
      <c r="I319" s="199"/>
      <c r="J319" s="216"/>
      <c r="K319" s="103"/>
      <c r="L319" s="103"/>
      <c r="M319" s="103"/>
      <c r="N319" s="102"/>
      <c r="O319" s="102"/>
      <c r="P319" s="105">
        <f t="shared" ref="P319:P322" si="643">N319*O319</f>
        <v>0</v>
      </c>
      <c r="Q319" s="213"/>
      <c r="R319" s="213"/>
      <c r="S319" s="213"/>
      <c r="T319" s="213"/>
      <c r="U319" s="199"/>
      <c r="V319" s="200"/>
      <c r="W319" s="199"/>
      <c r="X319" s="200"/>
      <c r="Y319" s="199"/>
      <c r="Z319" s="200"/>
      <c r="AA319" s="207"/>
      <c r="AB319" s="213"/>
      <c r="AC319" s="205"/>
      <c r="AD319" s="199"/>
      <c r="AE319" s="200"/>
      <c r="AF319" s="205"/>
      <c r="AG319" s="199"/>
      <c r="AH319" s="200"/>
      <c r="AI319" s="205"/>
      <c r="AJ319" s="199"/>
      <c r="AK319" s="209"/>
      <c r="AL319" s="205"/>
      <c r="AM319" s="212"/>
    </row>
    <row r="320" spans="1:39" ht="15" customHeight="1" x14ac:dyDescent="0.25">
      <c r="A320" s="214"/>
      <c r="B320" s="199"/>
      <c r="C320" s="199"/>
      <c r="D320" s="199"/>
      <c r="E320" s="199"/>
      <c r="F320" s="218"/>
      <c r="G320" s="199"/>
      <c r="H320" s="216"/>
      <c r="I320" s="199"/>
      <c r="J320" s="216"/>
      <c r="K320" s="103"/>
      <c r="L320" s="103"/>
      <c r="M320" s="103"/>
      <c r="N320" s="102"/>
      <c r="O320" s="102"/>
      <c r="P320" s="105">
        <f t="shared" si="643"/>
        <v>0</v>
      </c>
      <c r="Q320" s="213"/>
      <c r="R320" s="213"/>
      <c r="S320" s="213"/>
      <c r="T320" s="213"/>
      <c r="U320" s="199"/>
      <c r="V320" s="200"/>
      <c r="W320" s="199"/>
      <c r="X320" s="200"/>
      <c r="Y320" s="199"/>
      <c r="Z320" s="200"/>
      <c r="AA320" s="207"/>
      <c r="AB320" s="213"/>
      <c r="AC320" s="205"/>
      <c r="AD320" s="199"/>
      <c r="AE320" s="200"/>
      <c r="AF320" s="205"/>
      <c r="AG320" s="199"/>
      <c r="AH320" s="200"/>
      <c r="AI320" s="205"/>
      <c r="AJ320" s="199"/>
      <c r="AK320" s="209"/>
      <c r="AL320" s="205"/>
      <c r="AM320" s="212"/>
    </row>
    <row r="321" spans="1:39" ht="15" customHeight="1" x14ac:dyDescent="0.25">
      <c r="A321" s="214"/>
      <c r="B321" s="199"/>
      <c r="C321" s="199"/>
      <c r="D321" s="199"/>
      <c r="E321" s="199"/>
      <c r="F321" s="218"/>
      <c r="G321" s="199"/>
      <c r="H321" s="216"/>
      <c r="I321" s="199"/>
      <c r="J321" s="216"/>
      <c r="K321" s="103"/>
      <c r="L321" s="103"/>
      <c r="M321" s="103"/>
      <c r="N321" s="102"/>
      <c r="O321" s="102"/>
      <c r="P321" s="105">
        <f t="shared" si="643"/>
        <v>0</v>
      </c>
      <c r="Q321" s="213"/>
      <c r="R321" s="213"/>
      <c r="S321" s="213"/>
      <c r="T321" s="213"/>
      <c r="U321" s="199"/>
      <c r="V321" s="200"/>
      <c r="W321" s="199"/>
      <c r="X321" s="200"/>
      <c r="Y321" s="199"/>
      <c r="Z321" s="200"/>
      <c r="AA321" s="207"/>
      <c r="AB321" s="213"/>
      <c r="AC321" s="205"/>
      <c r="AD321" s="199"/>
      <c r="AE321" s="200"/>
      <c r="AF321" s="205"/>
      <c r="AG321" s="199"/>
      <c r="AH321" s="200"/>
      <c r="AI321" s="205"/>
      <c r="AJ321" s="199"/>
      <c r="AK321" s="209"/>
      <c r="AL321" s="205"/>
      <c r="AM321" s="212"/>
    </row>
    <row r="322" spans="1:39" ht="15" customHeight="1" x14ac:dyDescent="0.25">
      <c r="A322" s="214"/>
      <c r="B322" s="199"/>
      <c r="C322" s="199"/>
      <c r="D322" s="199"/>
      <c r="E322" s="199"/>
      <c r="F322" s="218"/>
      <c r="G322" s="199"/>
      <c r="H322" s="217"/>
      <c r="I322" s="199"/>
      <c r="J322" s="217"/>
      <c r="K322" s="103"/>
      <c r="L322" s="103"/>
      <c r="M322" s="103"/>
      <c r="N322" s="102"/>
      <c r="O322" s="102"/>
      <c r="P322" s="105">
        <f t="shared" si="643"/>
        <v>0</v>
      </c>
      <c r="Q322" s="213"/>
      <c r="R322" s="213"/>
      <c r="S322" s="213"/>
      <c r="T322" s="213"/>
      <c r="U322" s="199"/>
      <c r="V322" s="200"/>
      <c r="W322" s="199"/>
      <c r="X322" s="200"/>
      <c r="Y322" s="199"/>
      <c r="Z322" s="200"/>
      <c r="AA322" s="207"/>
      <c r="AB322" s="213"/>
      <c r="AC322" s="206"/>
      <c r="AD322" s="199"/>
      <c r="AE322" s="200"/>
      <c r="AF322" s="206"/>
      <c r="AG322" s="199"/>
      <c r="AH322" s="200"/>
      <c r="AI322" s="206"/>
      <c r="AJ322" s="199"/>
      <c r="AK322" s="210"/>
      <c r="AL322" s="206"/>
      <c r="AM322" s="212"/>
    </row>
    <row r="323" spans="1:39" ht="15" customHeight="1" x14ac:dyDescent="0.25">
      <c r="A323" s="214">
        <v>64</v>
      </c>
      <c r="B323" s="199"/>
      <c r="C323" s="199"/>
      <c r="D323" s="199"/>
      <c r="E323" s="199"/>
      <c r="F323" s="218" t="str">
        <f t="shared" ref="F323" si="644">IF(AM323=40,"TIEMPO COMPLETO",IF(AM323&gt;=20,"MEDIO TIEMPO",IF(AM323&gt;=1,"TIEMPO PARCIAL","")))</f>
        <v/>
      </c>
      <c r="G323" s="199"/>
      <c r="H323" s="215"/>
      <c r="I323" s="199"/>
      <c r="J323" s="215"/>
      <c r="K323" s="103"/>
      <c r="L323" s="103"/>
      <c r="M323" s="103"/>
      <c r="N323" s="102"/>
      <c r="O323" s="102"/>
      <c r="P323" s="105">
        <f>N323*O323</f>
        <v>0</v>
      </c>
      <c r="Q323" s="213">
        <f>SUM(P323:P327)</f>
        <v>0</v>
      </c>
      <c r="R323" s="213">
        <f t="shared" ref="R323" si="645">COUNT(N323:N327)</f>
        <v>0</v>
      </c>
      <c r="S323" s="213">
        <f t="shared" ref="S323" si="646">SUM(O323:O327)</f>
        <v>0</v>
      </c>
      <c r="T323" s="213">
        <f t="shared" ref="T323" si="647">COUNT(N323:N327)</f>
        <v>0</v>
      </c>
      <c r="U323" s="199"/>
      <c r="V323" s="200"/>
      <c r="W323" s="199"/>
      <c r="X323" s="200"/>
      <c r="Y323" s="199"/>
      <c r="Z323" s="200"/>
      <c r="AA323" s="207"/>
      <c r="AB323" s="213">
        <f t="shared" ref="AB323" si="648">+AA323+Z323+V323+Q323+R323+S323+T323+X323</f>
        <v>0</v>
      </c>
      <c r="AC323" s="204" t="str">
        <f t="shared" ref="AC323" si="649">IF(L323="","",(AB323/$AM323))</f>
        <v/>
      </c>
      <c r="AD323" s="199"/>
      <c r="AE323" s="200"/>
      <c r="AF323" s="204" t="str">
        <f t="shared" ref="AF323" si="650">IF(AD323="","",(AE323/$AM323))</f>
        <v/>
      </c>
      <c r="AG323" s="199"/>
      <c r="AH323" s="200"/>
      <c r="AI323" s="204" t="str">
        <f t="shared" ref="AI323" si="651">IF(AG323="","",(AH323/$AM323))</f>
        <v/>
      </c>
      <c r="AJ323" s="199"/>
      <c r="AK323" s="208"/>
      <c r="AL323" s="204" t="str">
        <f t="shared" ref="AL323" si="652">IF(AJ323="","",(AK323/$AM323))</f>
        <v/>
      </c>
      <c r="AM323" s="211">
        <f t="shared" ref="AM323" si="653">AK323+AB323+AH323+AE323</f>
        <v>0</v>
      </c>
    </row>
    <row r="324" spans="1:39" ht="15" customHeight="1" x14ac:dyDescent="0.25">
      <c r="A324" s="214"/>
      <c r="B324" s="199"/>
      <c r="C324" s="199"/>
      <c r="D324" s="199"/>
      <c r="E324" s="199"/>
      <c r="F324" s="218"/>
      <c r="G324" s="199"/>
      <c r="H324" s="216"/>
      <c r="I324" s="199"/>
      <c r="J324" s="216"/>
      <c r="K324" s="103"/>
      <c r="L324" s="103"/>
      <c r="M324" s="103"/>
      <c r="N324" s="102"/>
      <c r="O324" s="102"/>
      <c r="P324" s="105">
        <f t="shared" ref="P324:P327" si="654">N324*O324</f>
        <v>0</v>
      </c>
      <c r="Q324" s="213"/>
      <c r="R324" s="213"/>
      <c r="S324" s="213"/>
      <c r="T324" s="213"/>
      <c r="U324" s="199"/>
      <c r="V324" s="200"/>
      <c r="W324" s="199"/>
      <c r="X324" s="200"/>
      <c r="Y324" s="199"/>
      <c r="Z324" s="200"/>
      <c r="AA324" s="207"/>
      <c r="AB324" s="213"/>
      <c r="AC324" s="205"/>
      <c r="AD324" s="199"/>
      <c r="AE324" s="200"/>
      <c r="AF324" s="205"/>
      <c r="AG324" s="199"/>
      <c r="AH324" s="200"/>
      <c r="AI324" s="205"/>
      <c r="AJ324" s="199"/>
      <c r="AK324" s="209"/>
      <c r="AL324" s="205"/>
      <c r="AM324" s="212"/>
    </row>
    <row r="325" spans="1:39" ht="15" customHeight="1" x14ac:dyDescent="0.25">
      <c r="A325" s="214"/>
      <c r="B325" s="199"/>
      <c r="C325" s="199"/>
      <c r="D325" s="199"/>
      <c r="E325" s="199"/>
      <c r="F325" s="218"/>
      <c r="G325" s="199"/>
      <c r="H325" s="216"/>
      <c r="I325" s="199"/>
      <c r="J325" s="216"/>
      <c r="K325" s="103"/>
      <c r="L325" s="103"/>
      <c r="M325" s="103"/>
      <c r="N325" s="102"/>
      <c r="O325" s="102"/>
      <c r="P325" s="105">
        <f t="shared" si="654"/>
        <v>0</v>
      </c>
      <c r="Q325" s="213"/>
      <c r="R325" s="213"/>
      <c r="S325" s="213"/>
      <c r="T325" s="213"/>
      <c r="U325" s="199"/>
      <c r="V325" s="200"/>
      <c r="W325" s="199"/>
      <c r="X325" s="200"/>
      <c r="Y325" s="199"/>
      <c r="Z325" s="200"/>
      <c r="AA325" s="207"/>
      <c r="AB325" s="213"/>
      <c r="AC325" s="205"/>
      <c r="AD325" s="199"/>
      <c r="AE325" s="200"/>
      <c r="AF325" s="205"/>
      <c r="AG325" s="199"/>
      <c r="AH325" s="200"/>
      <c r="AI325" s="205"/>
      <c r="AJ325" s="199"/>
      <c r="AK325" s="209"/>
      <c r="AL325" s="205"/>
      <c r="AM325" s="212"/>
    </row>
    <row r="326" spans="1:39" ht="15" customHeight="1" x14ac:dyDescent="0.25">
      <c r="A326" s="214"/>
      <c r="B326" s="199"/>
      <c r="C326" s="199"/>
      <c r="D326" s="199"/>
      <c r="E326" s="199"/>
      <c r="F326" s="218"/>
      <c r="G326" s="199"/>
      <c r="H326" s="216"/>
      <c r="I326" s="199"/>
      <c r="J326" s="216"/>
      <c r="K326" s="103"/>
      <c r="L326" s="103"/>
      <c r="M326" s="103"/>
      <c r="N326" s="102"/>
      <c r="O326" s="102"/>
      <c r="P326" s="105">
        <f t="shared" si="654"/>
        <v>0</v>
      </c>
      <c r="Q326" s="213"/>
      <c r="R326" s="213"/>
      <c r="S326" s="213"/>
      <c r="T326" s="213"/>
      <c r="U326" s="199"/>
      <c r="V326" s="200"/>
      <c r="W326" s="199"/>
      <c r="X326" s="200"/>
      <c r="Y326" s="199"/>
      <c r="Z326" s="200"/>
      <c r="AA326" s="207"/>
      <c r="AB326" s="213"/>
      <c r="AC326" s="205"/>
      <c r="AD326" s="199"/>
      <c r="AE326" s="200"/>
      <c r="AF326" s="205"/>
      <c r="AG326" s="199"/>
      <c r="AH326" s="200"/>
      <c r="AI326" s="205"/>
      <c r="AJ326" s="199"/>
      <c r="AK326" s="209"/>
      <c r="AL326" s="205"/>
      <c r="AM326" s="212"/>
    </row>
    <row r="327" spans="1:39" ht="15" customHeight="1" x14ac:dyDescent="0.25">
      <c r="A327" s="214"/>
      <c r="B327" s="199"/>
      <c r="C327" s="199"/>
      <c r="D327" s="199"/>
      <c r="E327" s="199"/>
      <c r="F327" s="218"/>
      <c r="G327" s="199"/>
      <c r="H327" s="217"/>
      <c r="I327" s="199"/>
      <c r="J327" s="217"/>
      <c r="K327" s="103"/>
      <c r="L327" s="103"/>
      <c r="M327" s="103"/>
      <c r="N327" s="102"/>
      <c r="O327" s="102"/>
      <c r="P327" s="105">
        <f t="shared" si="654"/>
        <v>0</v>
      </c>
      <c r="Q327" s="213"/>
      <c r="R327" s="213"/>
      <c r="S327" s="213"/>
      <c r="T327" s="213"/>
      <c r="U327" s="199"/>
      <c r="V327" s="200"/>
      <c r="W327" s="199"/>
      <c r="X327" s="200"/>
      <c r="Y327" s="199"/>
      <c r="Z327" s="200"/>
      <c r="AA327" s="207"/>
      <c r="AB327" s="213"/>
      <c r="AC327" s="206"/>
      <c r="AD327" s="199"/>
      <c r="AE327" s="200"/>
      <c r="AF327" s="206"/>
      <c r="AG327" s="199"/>
      <c r="AH327" s="200"/>
      <c r="AI327" s="206"/>
      <c r="AJ327" s="199"/>
      <c r="AK327" s="210"/>
      <c r="AL327" s="206"/>
      <c r="AM327" s="212"/>
    </row>
    <row r="328" spans="1:39" ht="15" customHeight="1" x14ac:dyDescent="0.25">
      <c r="A328" s="214">
        <v>65</v>
      </c>
      <c r="B328" s="199"/>
      <c r="C328" s="199"/>
      <c r="D328" s="199"/>
      <c r="E328" s="199"/>
      <c r="F328" s="218" t="str">
        <f t="shared" ref="F328" si="655">IF(AM328=40,"TIEMPO COMPLETO",IF(AM328&gt;=20,"MEDIO TIEMPO",IF(AM328&gt;=1,"TIEMPO PARCIAL","")))</f>
        <v/>
      </c>
      <c r="G328" s="199"/>
      <c r="H328" s="215"/>
      <c r="I328" s="199"/>
      <c r="J328" s="215"/>
      <c r="K328" s="103"/>
      <c r="L328" s="103"/>
      <c r="M328" s="103"/>
      <c r="N328" s="102"/>
      <c r="O328" s="102"/>
      <c r="P328" s="105">
        <f>N328*O328</f>
        <v>0</v>
      </c>
      <c r="Q328" s="213">
        <f>SUM(P328:P332)</f>
        <v>0</v>
      </c>
      <c r="R328" s="213">
        <f t="shared" ref="R328" si="656">COUNT(N328:N332)</f>
        <v>0</v>
      </c>
      <c r="S328" s="213">
        <f t="shared" ref="S328" si="657">SUM(O328:O332)</f>
        <v>0</v>
      </c>
      <c r="T328" s="213">
        <f t="shared" ref="T328" si="658">COUNT(N328:N332)</f>
        <v>0</v>
      </c>
      <c r="U328" s="199"/>
      <c r="V328" s="200"/>
      <c r="W328" s="199"/>
      <c r="X328" s="200"/>
      <c r="Y328" s="199"/>
      <c r="Z328" s="200"/>
      <c r="AA328" s="207"/>
      <c r="AB328" s="213">
        <f t="shared" ref="AB328" si="659">+AA328+Z328+V328+Q328+R328+S328+T328+X328</f>
        <v>0</v>
      </c>
      <c r="AC328" s="204" t="str">
        <f t="shared" ref="AC328" si="660">IF(L328="","",(AB328/$AM328))</f>
        <v/>
      </c>
      <c r="AD328" s="199"/>
      <c r="AE328" s="200"/>
      <c r="AF328" s="204" t="str">
        <f t="shared" ref="AF328" si="661">IF(AD328="","",(AE328/$AM328))</f>
        <v/>
      </c>
      <c r="AG328" s="199"/>
      <c r="AH328" s="200"/>
      <c r="AI328" s="204" t="str">
        <f t="shared" ref="AI328" si="662">IF(AG328="","",(AH328/$AM328))</f>
        <v/>
      </c>
      <c r="AJ328" s="199"/>
      <c r="AK328" s="208"/>
      <c r="AL328" s="204" t="str">
        <f t="shared" ref="AL328" si="663">IF(AJ328="","",(AK328/$AM328))</f>
        <v/>
      </c>
      <c r="AM328" s="211">
        <f t="shared" ref="AM328" si="664">AK328+AB328+AH328+AE328</f>
        <v>0</v>
      </c>
    </row>
    <row r="329" spans="1:39" ht="15" customHeight="1" x14ac:dyDescent="0.25">
      <c r="A329" s="214"/>
      <c r="B329" s="199"/>
      <c r="C329" s="199"/>
      <c r="D329" s="199"/>
      <c r="E329" s="199"/>
      <c r="F329" s="218"/>
      <c r="G329" s="199"/>
      <c r="H329" s="216"/>
      <c r="I329" s="199"/>
      <c r="J329" s="216"/>
      <c r="K329" s="103"/>
      <c r="L329" s="103"/>
      <c r="M329" s="103"/>
      <c r="N329" s="102"/>
      <c r="O329" s="102"/>
      <c r="P329" s="105">
        <f t="shared" ref="P329:P332" si="665">N329*O329</f>
        <v>0</v>
      </c>
      <c r="Q329" s="213"/>
      <c r="R329" s="213"/>
      <c r="S329" s="213"/>
      <c r="T329" s="213"/>
      <c r="U329" s="199"/>
      <c r="V329" s="200"/>
      <c r="W329" s="199"/>
      <c r="X329" s="200"/>
      <c r="Y329" s="199"/>
      <c r="Z329" s="200"/>
      <c r="AA329" s="207"/>
      <c r="AB329" s="213"/>
      <c r="AC329" s="205"/>
      <c r="AD329" s="199"/>
      <c r="AE329" s="200"/>
      <c r="AF329" s="205"/>
      <c r="AG329" s="199"/>
      <c r="AH329" s="200"/>
      <c r="AI329" s="205"/>
      <c r="AJ329" s="199"/>
      <c r="AK329" s="209"/>
      <c r="AL329" s="205"/>
      <c r="AM329" s="212"/>
    </row>
    <row r="330" spans="1:39" ht="15" customHeight="1" x14ac:dyDescent="0.25">
      <c r="A330" s="214"/>
      <c r="B330" s="199"/>
      <c r="C330" s="199"/>
      <c r="D330" s="199"/>
      <c r="E330" s="199"/>
      <c r="F330" s="218"/>
      <c r="G330" s="199"/>
      <c r="H330" s="216"/>
      <c r="I330" s="199"/>
      <c r="J330" s="216"/>
      <c r="K330" s="103"/>
      <c r="L330" s="103"/>
      <c r="M330" s="103"/>
      <c r="N330" s="102"/>
      <c r="O330" s="102"/>
      <c r="P330" s="105">
        <f t="shared" si="665"/>
        <v>0</v>
      </c>
      <c r="Q330" s="213"/>
      <c r="R330" s="213"/>
      <c r="S330" s="213"/>
      <c r="T330" s="213"/>
      <c r="U330" s="199"/>
      <c r="V330" s="200"/>
      <c r="W330" s="199"/>
      <c r="X330" s="200"/>
      <c r="Y330" s="199"/>
      <c r="Z330" s="200"/>
      <c r="AA330" s="207"/>
      <c r="AB330" s="213"/>
      <c r="AC330" s="205"/>
      <c r="AD330" s="199"/>
      <c r="AE330" s="200"/>
      <c r="AF330" s="205"/>
      <c r="AG330" s="199"/>
      <c r="AH330" s="200"/>
      <c r="AI330" s="205"/>
      <c r="AJ330" s="199"/>
      <c r="AK330" s="209"/>
      <c r="AL330" s="205"/>
      <c r="AM330" s="212"/>
    </row>
    <row r="331" spans="1:39" ht="15" customHeight="1" x14ac:dyDescent="0.25">
      <c r="A331" s="214"/>
      <c r="B331" s="199"/>
      <c r="C331" s="199"/>
      <c r="D331" s="199"/>
      <c r="E331" s="199"/>
      <c r="F331" s="218"/>
      <c r="G331" s="199"/>
      <c r="H331" s="216"/>
      <c r="I331" s="199"/>
      <c r="J331" s="216"/>
      <c r="K331" s="103"/>
      <c r="L331" s="103"/>
      <c r="M331" s="103"/>
      <c r="N331" s="102"/>
      <c r="O331" s="102"/>
      <c r="P331" s="105">
        <f t="shared" si="665"/>
        <v>0</v>
      </c>
      <c r="Q331" s="213"/>
      <c r="R331" s="213"/>
      <c r="S331" s="213"/>
      <c r="T331" s="213"/>
      <c r="U331" s="199"/>
      <c r="V331" s="200"/>
      <c r="W331" s="199"/>
      <c r="X331" s="200"/>
      <c r="Y331" s="199"/>
      <c r="Z331" s="200"/>
      <c r="AA331" s="207"/>
      <c r="AB331" s="213"/>
      <c r="AC331" s="205"/>
      <c r="AD331" s="199"/>
      <c r="AE331" s="200"/>
      <c r="AF331" s="205"/>
      <c r="AG331" s="199"/>
      <c r="AH331" s="200"/>
      <c r="AI331" s="205"/>
      <c r="AJ331" s="199"/>
      <c r="AK331" s="209"/>
      <c r="AL331" s="205"/>
      <c r="AM331" s="212"/>
    </row>
    <row r="332" spans="1:39" ht="15" customHeight="1" x14ac:dyDescent="0.25">
      <c r="A332" s="214"/>
      <c r="B332" s="199"/>
      <c r="C332" s="199"/>
      <c r="D332" s="199"/>
      <c r="E332" s="199"/>
      <c r="F332" s="218"/>
      <c r="G332" s="199"/>
      <c r="H332" s="217"/>
      <c r="I332" s="199"/>
      <c r="J332" s="217"/>
      <c r="K332" s="103"/>
      <c r="L332" s="103"/>
      <c r="M332" s="103"/>
      <c r="N332" s="102"/>
      <c r="O332" s="102"/>
      <c r="P332" s="105">
        <f t="shared" si="665"/>
        <v>0</v>
      </c>
      <c r="Q332" s="213"/>
      <c r="R332" s="213"/>
      <c r="S332" s="213"/>
      <c r="T332" s="213"/>
      <c r="U332" s="199"/>
      <c r="V332" s="200"/>
      <c r="W332" s="199"/>
      <c r="X332" s="200"/>
      <c r="Y332" s="199"/>
      <c r="Z332" s="200"/>
      <c r="AA332" s="207"/>
      <c r="AB332" s="213"/>
      <c r="AC332" s="206"/>
      <c r="AD332" s="199"/>
      <c r="AE332" s="200"/>
      <c r="AF332" s="206"/>
      <c r="AG332" s="199"/>
      <c r="AH332" s="200"/>
      <c r="AI332" s="206"/>
      <c r="AJ332" s="199"/>
      <c r="AK332" s="210"/>
      <c r="AL332" s="206"/>
      <c r="AM332" s="212"/>
    </row>
    <row r="333" spans="1:39" ht="15" customHeight="1" x14ac:dyDescent="0.25">
      <c r="A333" s="214">
        <v>66</v>
      </c>
      <c r="B333" s="199"/>
      <c r="C333" s="199"/>
      <c r="D333" s="199"/>
      <c r="E333" s="199"/>
      <c r="F333" s="218" t="str">
        <f t="shared" ref="F333" si="666">IF(AM333=40,"TIEMPO COMPLETO",IF(AM333&gt;=20,"MEDIO TIEMPO",IF(AM333&gt;=1,"TIEMPO PARCIAL","")))</f>
        <v/>
      </c>
      <c r="G333" s="199"/>
      <c r="H333" s="215"/>
      <c r="I333" s="199"/>
      <c r="J333" s="215"/>
      <c r="K333" s="103"/>
      <c r="L333" s="103"/>
      <c r="M333" s="103"/>
      <c r="N333" s="102"/>
      <c r="O333" s="102"/>
      <c r="P333" s="105">
        <f>N333*O333</f>
        <v>0</v>
      </c>
      <c r="Q333" s="213">
        <f>SUM(P333:P337)</f>
        <v>0</v>
      </c>
      <c r="R333" s="213">
        <f t="shared" ref="R333" si="667">COUNT(N333:N337)</f>
        <v>0</v>
      </c>
      <c r="S333" s="213">
        <f t="shared" ref="S333" si="668">SUM(O333:O337)</f>
        <v>0</v>
      </c>
      <c r="T333" s="213">
        <f t="shared" ref="T333" si="669">COUNT(N333:N337)</f>
        <v>0</v>
      </c>
      <c r="U333" s="199"/>
      <c r="V333" s="200"/>
      <c r="W333" s="199"/>
      <c r="X333" s="200"/>
      <c r="Y333" s="199"/>
      <c r="Z333" s="200"/>
      <c r="AA333" s="207"/>
      <c r="AB333" s="213">
        <f t="shared" ref="AB333" si="670">+AA333+Z333+V333+Q333+R333+S333+T333+X333</f>
        <v>0</v>
      </c>
      <c r="AC333" s="204" t="str">
        <f t="shared" ref="AC333" si="671">IF(L333="","",(AB333/$AM333))</f>
        <v/>
      </c>
      <c r="AD333" s="199"/>
      <c r="AE333" s="200"/>
      <c r="AF333" s="204" t="str">
        <f t="shared" ref="AF333" si="672">IF(AD333="","",(AE333/$AM333))</f>
        <v/>
      </c>
      <c r="AG333" s="199"/>
      <c r="AH333" s="200"/>
      <c r="AI333" s="204" t="str">
        <f t="shared" ref="AI333" si="673">IF(AG333="","",(AH333/$AM333))</f>
        <v/>
      </c>
      <c r="AJ333" s="199"/>
      <c r="AK333" s="208"/>
      <c r="AL333" s="204" t="str">
        <f t="shared" ref="AL333" si="674">IF(AJ333="","",(AK333/$AM333))</f>
        <v/>
      </c>
      <c r="AM333" s="211">
        <f t="shared" ref="AM333" si="675">AK333+AB333+AH333+AE333</f>
        <v>0</v>
      </c>
    </row>
    <row r="334" spans="1:39" ht="15" customHeight="1" x14ac:dyDescent="0.25">
      <c r="A334" s="214"/>
      <c r="B334" s="199"/>
      <c r="C334" s="199"/>
      <c r="D334" s="199"/>
      <c r="E334" s="199"/>
      <c r="F334" s="218"/>
      <c r="G334" s="199"/>
      <c r="H334" s="216"/>
      <c r="I334" s="199"/>
      <c r="J334" s="216"/>
      <c r="K334" s="103"/>
      <c r="L334" s="103"/>
      <c r="M334" s="103"/>
      <c r="N334" s="102"/>
      <c r="O334" s="102"/>
      <c r="P334" s="105">
        <f t="shared" ref="P334:P337" si="676">N334*O334</f>
        <v>0</v>
      </c>
      <c r="Q334" s="213"/>
      <c r="R334" s="213"/>
      <c r="S334" s="213"/>
      <c r="T334" s="213"/>
      <c r="U334" s="199"/>
      <c r="V334" s="200"/>
      <c r="W334" s="199"/>
      <c r="X334" s="200"/>
      <c r="Y334" s="199"/>
      <c r="Z334" s="200"/>
      <c r="AA334" s="207"/>
      <c r="AB334" s="213"/>
      <c r="AC334" s="205"/>
      <c r="AD334" s="199"/>
      <c r="AE334" s="200"/>
      <c r="AF334" s="205"/>
      <c r="AG334" s="199"/>
      <c r="AH334" s="200"/>
      <c r="AI334" s="205"/>
      <c r="AJ334" s="199"/>
      <c r="AK334" s="209"/>
      <c r="AL334" s="205"/>
      <c r="AM334" s="212"/>
    </row>
    <row r="335" spans="1:39" ht="15" customHeight="1" x14ac:dyDescent="0.25">
      <c r="A335" s="214"/>
      <c r="B335" s="199"/>
      <c r="C335" s="199"/>
      <c r="D335" s="199"/>
      <c r="E335" s="199"/>
      <c r="F335" s="218"/>
      <c r="G335" s="199"/>
      <c r="H335" s="216"/>
      <c r="I335" s="199"/>
      <c r="J335" s="216"/>
      <c r="K335" s="103"/>
      <c r="L335" s="103"/>
      <c r="M335" s="103"/>
      <c r="N335" s="102"/>
      <c r="O335" s="102"/>
      <c r="P335" s="105">
        <f t="shared" si="676"/>
        <v>0</v>
      </c>
      <c r="Q335" s="213"/>
      <c r="R335" s="213"/>
      <c r="S335" s="213"/>
      <c r="T335" s="213"/>
      <c r="U335" s="199"/>
      <c r="V335" s="200"/>
      <c r="W335" s="199"/>
      <c r="X335" s="200"/>
      <c r="Y335" s="199"/>
      <c r="Z335" s="200"/>
      <c r="AA335" s="207"/>
      <c r="AB335" s="213"/>
      <c r="AC335" s="205"/>
      <c r="AD335" s="199"/>
      <c r="AE335" s="200"/>
      <c r="AF335" s="205"/>
      <c r="AG335" s="199"/>
      <c r="AH335" s="200"/>
      <c r="AI335" s="205"/>
      <c r="AJ335" s="199"/>
      <c r="AK335" s="209"/>
      <c r="AL335" s="205"/>
      <c r="AM335" s="212"/>
    </row>
    <row r="336" spans="1:39" ht="15" customHeight="1" x14ac:dyDescent="0.25">
      <c r="A336" s="214"/>
      <c r="B336" s="199"/>
      <c r="C336" s="199"/>
      <c r="D336" s="199"/>
      <c r="E336" s="199"/>
      <c r="F336" s="218"/>
      <c r="G336" s="199"/>
      <c r="H336" s="216"/>
      <c r="I336" s="199"/>
      <c r="J336" s="216"/>
      <c r="K336" s="103"/>
      <c r="L336" s="103"/>
      <c r="M336" s="103"/>
      <c r="N336" s="102"/>
      <c r="O336" s="102"/>
      <c r="P336" s="105">
        <f t="shared" si="676"/>
        <v>0</v>
      </c>
      <c r="Q336" s="213"/>
      <c r="R336" s="213"/>
      <c r="S336" s="213"/>
      <c r="T336" s="213"/>
      <c r="U336" s="199"/>
      <c r="V336" s="200"/>
      <c r="W336" s="199"/>
      <c r="X336" s="200"/>
      <c r="Y336" s="199"/>
      <c r="Z336" s="200"/>
      <c r="AA336" s="207"/>
      <c r="AB336" s="213"/>
      <c r="AC336" s="205"/>
      <c r="AD336" s="199"/>
      <c r="AE336" s="200"/>
      <c r="AF336" s="205"/>
      <c r="AG336" s="199"/>
      <c r="AH336" s="200"/>
      <c r="AI336" s="205"/>
      <c r="AJ336" s="199"/>
      <c r="AK336" s="209"/>
      <c r="AL336" s="205"/>
      <c r="AM336" s="212"/>
    </row>
    <row r="337" spans="1:39" ht="15" customHeight="1" x14ac:dyDescent="0.25">
      <c r="A337" s="214"/>
      <c r="B337" s="199"/>
      <c r="C337" s="199"/>
      <c r="D337" s="199"/>
      <c r="E337" s="199"/>
      <c r="F337" s="218"/>
      <c r="G337" s="199"/>
      <c r="H337" s="217"/>
      <c r="I337" s="199"/>
      <c r="J337" s="217"/>
      <c r="K337" s="103"/>
      <c r="L337" s="103"/>
      <c r="M337" s="103"/>
      <c r="N337" s="102"/>
      <c r="O337" s="102"/>
      <c r="P337" s="105">
        <f t="shared" si="676"/>
        <v>0</v>
      </c>
      <c r="Q337" s="213"/>
      <c r="R337" s="213"/>
      <c r="S337" s="213"/>
      <c r="T337" s="213"/>
      <c r="U337" s="199"/>
      <c r="V337" s="200"/>
      <c r="W337" s="199"/>
      <c r="X337" s="200"/>
      <c r="Y337" s="199"/>
      <c r="Z337" s="200"/>
      <c r="AA337" s="207"/>
      <c r="AB337" s="213"/>
      <c r="AC337" s="206"/>
      <c r="AD337" s="199"/>
      <c r="AE337" s="200"/>
      <c r="AF337" s="206"/>
      <c r="AG337" s="199"/>
      <c r="AH337" s="200"/>
      <c r="AI337" s="206"/>
      <c r="AJ337" s="199"/>
      <c r="AK337" s="210"/>
      <c r="AL337" s="206"/>
      <c r="AM337" s="212"/>
    </row>
    <row r="338" spans="1:39" ht="15" customHeight="1" x14ac:dyDescent="0.25">
      <c r="A338" s="214">
        <v>67</v>
      </c>
      <c r="B338" s="199"/>
      <c r="C338" s="199"/>
      <c r="D338" s="199"/>
      <c r="E338" s="199"/>
      <c r="F338" s="218" t="str">
        <f t="shared" ref="F338" si="677">IF(AM338=40,"TIEMPO COMPLETO",IF(AM338&gt;=20,"MEDIO TIEMPO",IF(AM338&gt;=1,"TIEMPO PARCIAL","")))</f>
        <v/>
      </c>
      <c r="G338" s="199"/>
      <c r="H338" s="215"/>
      <c r="I338" s="199"/>
      <c r="J338" s="215"/>
      <c r="K338" s="103"/>
      <c r="L338" s="103"/>
      <c r="M338" s="103"/>
      <c r="N338" s="102"/>
      <c r="O338" s="102"/>
      <c r="P338" s="105">
        <f>N338*O338</f>
        <v>0</v>
      </c>
      <c r="Q338" s="213">
        <f>SUM(P338:P342)</f>
        <v>0</v>
      </c>
      <c r="R338" s="213">
        <f t="shared" ref="R338" si="678">COUNT(N338:N342)</f>
        <v>0</v>
      </c>
      <c r="S338" s="213">
        <f t="shared" ref="S338" si="679">SUM(O338:O342)</f>
        <v>0</v>
      </c>
      <c r="T338" s="213">
        <f t="shared" ref="T338" si="680">COUNT(N338:N342)</f>
        <v>0</v>
      </c>
      <c r="U338" s="199"/>
      <c r="V338" s="200"/>
      <c r="W338" s="199"/>
      <c r="X338" s="200"/>
      <c r="Y338" s="199"/>
      <c r="Z338" s="200"/>
      <c r="AA338" s="207"/>
      <c r="AB338" s="213">
        <f t="shared" ref="AB338" si="681">+AA338+Z338+V338+Q338+R338+S338+T338+X338</f>
        <v>0</v>
      </c>
      <c r="AC338" s="204" t="str">
        <f t="shared" ref="AC338" si="682">IF(L338="","",(AB338/$AM338))</f>
        <v/>
      </c>
      <c r="AD338" s="199"/>
      <c r="AE338" s="200"/>
      <c r="AF338" s="204" t="str">
        <f t="shared" ref="AF338" si="683">IF(AD338="","",(AE338/$AM338))</f>
        <v/>
      </c>
      <c r="AG338" s="199"/>
      <c r="AH338" s="200"/>
      <c r="AI338" s="204" t="str">
        <f t="shared" ref="AI338" si="684">IF(AG338="","",(AH338/$AM338))</f>
        <v/>
      </c>
      <c r="AJ338" s="199"/>
      <c r="AK338" s="208"/>
      <c r="AL338" s="204" t="str">
        <f t="shared" ref="AL338" si="685">IF(AJ338="","",(AK338/$AM338))</f>
        <v/>
      </c>
      <c r="AM338" s="211">
        <f t="shared" ref="AM338" si="686">AK338+AB338+AH338+AE338</f>
        <v>0</v>
      </c>
    </row>
    <row r="339" spans="1:39" ht="15" customHeight="1" x14ac:dyDescent="0.25">
      <c r="A339" s="214"/>
      <c r="B339" s="199"/>
      <c r="C339" s="199"/>
      <c r="D339" s="199"/>
      <c r="E339" s="199"/>
      <c r="F339" s="218"/>
      <c r="G339" s="199"/>
      <c r="H339" s="216"/>
      <c r="I339" s="199"/>
      <c r="J339" s="216"/>
      <c r="K339" s="103"/>
      <c r="L339" s="103"/>
      <c r="M339" s="103"/>
      <c r="N339" s="102"/>
      <c r="O339" s="102"/>
      <c r="P339" s="105">
        <f t="shared" ref="P339:P342" si="687">N339*O339</f>
        <v>0</v>
      </c>
      <c r="Q339" s="213"/>
      <c r="R339" s="213"/>
      <c r="S339" s="213"/>
      <c r="T339" s="213"/>
      <c r="U339" s="199"/>
      <c r="V339" s="200"/>
      <c r="W339" s="199"/>
      <c r="X339" s="200"/>
      <c r="Y339" s="199"/>
      <c r="Z339" s="200"/>
      <c r="AA339" s="207"/>
      <c r="AB339" s="213"/>
      <c r="AC339" s="205"/>
      <c r="AD339" s="199"/>
      <c r="AE339" s="200"/>
      <c r="AF339" s="205"/>
      <c r="AG339" s="199"/>
      <c r="AH339" s="200"/>
      <c r="AI339" s="205"/>
      <c r="AJ339" s="199"/>
      <c r="AK339" s="209"/>
      <c r="AL339" s="205"/>
      <c r="AM339" s="212"/>
    </row>
    <row r="340" spans="1:39" ht="15" customHeight="1" x14ac:dyDescent="0.25">
      <c r="A340" s="214"/>
      <c r="B340" s="199"/>
      <c r="C340" s="199"/>
      <c r="D340" s="199"/>
      <c r="E340" s="199"/>
      <c r="F340" s="218"/>
      <c r="G340" s="199"/>
      <c r="H340" s="216"/>
      <c r="I340" s="199"/>
      <c r="J340" s="216"/>
      <c r="K340" s="103"/>
      <c r="L340" s="103"/>
      <c r="M340" s="103"/>
      <c r="N340" s="102"/>
      <c r="O340" s="102"/>
      <c r="P340" s="105">
        <f t="shared" si="687"/>
        <v>0</v>
      </c>
      <c r="Q340" s="213"/>
      <c r="R340" s="213"/>
      <c r="S340" s="213"/>
      <c r="T340" s="213"/>
      <c r="U340" s="199"/>
      <c r="V340" s="200"/>
      <c r="W340" s="199"/>
      <c r="X340" s="200"/>
      <c r="Y340" s="199"/>
      <c r="Z340" s="200"/>
      <c r="AA340" s="207"/>
      <c r="AB340" s="213"/>
      <c r="AC340" s="205"/>
      <c r="AD340" s="199"/>
      <c r="AE340" s="200"/>
      <c r="AF340" s="205"/>
      <c r="AG340" s="199"/>
      <c r="AH340" s="200"/>
      <c r="AI340" s="205"/>
      <c r="AJ340" s="199"/>
      <c r="AK340" s="209"/>
      <c r="AL340" s="205"/>
      <c r="AM340" s="212"/>
    </row>
    <row r="341" spans="1:39" ht="15" customHeight="1" x14ac:dyDescent="0.25">
      <c r="A341" s="214"/>
      <c r="B341" s="199"/>
      <c r="C341" s="199"/>
      <c r="D341" s="199"/>
      <c r="E341" s="199"/>
      <c r="F341" s="218"/>
      <c r="G341" s="199"/>
      <c r="H341" s="216"/>
      <c r="I341" s="199"/>
      <c r="J341" s="216"/>
      <c r="K341" s="103"/>
      <c r="L341" s="103"/>
      <c r="M341" s="103"/>
      <c r="N341" s="102"/>
      <c r="O341" s="102"/>
      <c r="P341" s="105">
        <f t="shared" si="687"/>
        <v>0</v>
      </c>
      <c r="Q341" s="213"/>
      <c r="R341" s="213"/>
      <c r="S341" s="213"/>
      <c r="T341" s="213"/>
      <c r="U341" s="199"/>
      <c r="V341" s="200"/>
      <c r="W341" s="199"/>
      <c r="X341" s="200"/>
      <c r="Y341" s="199"/>
      <c r="Z341" s="200"/>
      <c r="AA341" s="207"/>
      <c r="AB341" s="213"/>
      <c r="AC341" s="205"/>
      <c r="AD341" s="199"/>
      <c r="AE341" s="200"/>
      <c r="AF341" s="205"/>
      <c r="AG341" s="199"/>
      <c r="AH341" s="200"/>
      <c r="AI341" s="205"/>
      <c r="AJ341" s="199"/>
      <c r="AK341" s="209"/>
      <c r="AL341" s="205"/>
      <c r="AM341" s="212"/>
    </row>
    <row r="342" spans="1:39" ht="15" customHeight="1" x14ac:dyDescent="0.25">
      <c r="A342" s="214"/>
      <c r="B342" s="199"/>
      <c r="C342" s="199"/>
      <c r="D342" s="199"/>
      <c r="E342" s="199"/>
      <c r="F342" s="218"/>
      <c r="G342" s="199"/>
      <c r="H342" s="217"/>
      <c r="I342" s="199"/>
      <c r="J342" s="217"/>
      <c r="K342" s="103"/>
      <c r="L342" s="103"/>
      <c r="M342" s="103"/>
      <c r="N342" s="102"/>
      <c r="O342" s="102"/>
      <c r="P342" s="105">
        <f t="shared" si="687"/>
        <v>0</v>
      </c>
      <c r="Q342" s="213"/>
      <c r="R342" s="213"/>
      <c r="S342" s="213"/>
      <c r="T342" s="213"/>
      <c r="U342" s="199"/>
      <c r="V342" s="200"/>
      <c r="W342" s="199"/>
      <c r="X342" s="200"/>
      <c r="Y342" s="199"/>
      <c r="Z342" s="200"/>
      <c r="AA342" s="207"/>
      <c r="AB342" s="213"/>
      <c r="AC342" s="206"/>
      <c r="AD342" s="199"/>
      <c r="AE342" s="200"/>
      <c r="AF342" s="206"/>
      <c r="AG342" s="199"/>
      <c r="AH342" s="200"/>
      <c r="AI342" s="206"/>
      <c r="AJ342" s="199"/>
      <c r="AK342" s="210"/>
      <c r="AL342" s="206"/>
      <c r="AM342" s="212"/>
    </row>
    <row r="343" spans="1:39" ht="15" customHeight="1" x14ac:dyDescent="0.25">
      <c r="A343" s="214">
        <v>68</v>
      </c>
      <c r="B343" s="199"/>
      <c r="C343" s="199"/>
      <c r="D343" s="199"/>
      <c r="E343" s="199"/>
      <c r="F343" s="218" t="str">
        <f t="shared" ref="F343" si="688">IF(AM343=40,"TIEMPO COMPLETO",IF(AM343&gt;=20,"MEDIO TIEMPO",IF(AM343&gt;=1,"TIEMPO PARCIAL","")))</f>
        <v/>
      </c>
      <c r="G343" s="199"/>
      <c r="H343" s="215"/>
      <c r="I343" s="199"/>
      <c r="J343" s="215"/>
      <c r="K343" s="103"/>
      <c r="L343" s="103"/>
      <c r="M343" s="103"/>
      <c r="N343" s="102"/>
      <c r="O343" s="102"/>
      <c r="P343" s="105">
        <f>N343*O343</f>
        <v>0</v>
      </c>
      <c r="Q343" s="213">
        <f>SUM(P343:P347)</f>
        <v>0</v>
      </c>
      <c r="R343" s="213">
        <f t="shared" ref="R343" si="689">COUNT(N343:N347)</f>
        <v>0</v>
      </c>
      <c r="S343" s="213">
        <f t="shared" ref="S343" si="690">SUM(O343:O347)</f>
        <v>0</v>
      </c>
      <c r="T343" s="213">
        <f t="shared" ref="T343" si="691">COUNT(N343:N347)</f>
        <v>0</v>
      </c>
      <c r="U343" s="199"/>
      <c r="V343" s="200"/>
      <c r="W343" s="199"/>
      <c r="X343" s="200"/>
      <c r="Y343" s="199"/>
      <c r="Z343" s="200"/>
      <c r="AA343" s="207"/>
      <c r="AB343" s="213">
        <f t="shared" ref="AB343" si="692">+AA343+Z343+V343+Q343+R343+S343+T343+X343</f>
        <v>0</v>
      </c>
      <c r="AC343" s="204" t="str">
        <f t="shared" ref="AC343" si="693">IF(L343="","",(AB343/$AM343))</f>
        <v/>
      </c>
      <c r="AD343" s="199"/>
      <c r="AE343" s="200"/>
      <c r="AF343" s="204" t="str">
        <f t="shared" ref="AF343" si="694">IF(AD343="","",(AE343/$AM343))</f>
        <v/>
      </c>
      <c r="AG343" s="199"/>
      <c r="AH343" s="200"/>
      <c r="AI343" s="204" t="str">
        <f t="shared" ref="AI343" si="695">IF(AG343="","",(AH343/$AM343))</f>
        <v/>
      </c>
      <c r="AJ343" s="199"/>
      <c r="AK343" s="208"/>
      <c r="AL343" s="204" t="str">
        <f t="shared" ref="AL343" si="696">IF(AJ343="","",(AK343/$AM343))</f>
        <v/>
      </c>
      <c r="AM343" s="211">
        <f t="shared" ref="AM343" si="697">AK343+AB343+AH343+AE343</f>
        <v>0</v>
      </c>
    </row>
    <row r="344" spans="1:39" ht="15" customHeight="1" x14ac:dyDescent="0.25">
      <c r="A344" s="214"/>
      <c r="B344" s="199"/>
      <c r="C344" s="199"/>
      <c r="D344" s="199"/>
      <c r="E344" s="199"/>
      <c r="F344" s="218"/>
      <c r="G344" s="199"/>
      <c r="H344" s="216"/>
      <c r="I344" s="199"/>
      <c r="J344" s="216"/>
      <c r="K344" s="103"/>
      <c r="L344" s="103"/>
      <c r="M344" s="103"/>
      <c r="N344" s="102"/>
      <c r="O344" s="102"/>
      <c r="P344" s="105">
        <f t="shared" ref="P344:P347" si="698">N344*O344</f>
        <v>0</v>
      </c>
      <c r="Q344" s="213"/>
      <c r="R344" s="213"/>
      <c r="S344" s="213"/>
      <c r="T344" s="213"/>
      <c r="U344" s="199"/>
      <c r="V344" s="200"/>
      <c r="W344" s="199"/>
      <c r="X344" s="200"/>
      <c r="Y344" s="199"/>
      <c r="Z344" s="200"/>
      <c r="AA344" s="207"/>
      <c r="AB344" s="213"/>
      <c r="AC344" s="205"/>
      <c r="AD344" s="199"/>
      <c r="AE344" s="200"/>
      <c r="AF344" s="205"/>
      <c r="AG344" s="199"/>
      <c r="AH344" s="200"/>
      <c r="AI344" s="205"/>
      <c r="AJ344" s="199"/>
      <c r="AK344" s="209"/>
      <c r="AL344" s="205"/>
      <c r="AM344" s="212"/>
    </row>
    <row r="345" spans="1:39" ht="15" customHeight="1" x14ac:dyDescent="0.25">
      <c r="A345" s="214"/>
      <c r="B345" s="199"/>
      <c r="C345" s="199"/>
      <c r="D345" s="199"/>
      <c r="E345" s="199"/>
      <c r="F345" s="218"/>
      <c r="G345" s="199"/>
      <c r="H345" s="216"/>
      <c r="I345" s="199"/>
      <c r="J345" s="216"/>
      <c r="K345" s="103"/>
      <c r="L345" s="103"/>
      <c r="M345" s="103"/>
      <c r="N345" s="102"/>
      <c r="O345" s="102"/>
      <c r="P345" s="105">
        <f t="shared" si="698"/>
        <v>0</v>
      </c>
      <c r="Q345" s="213"/>
      <c r="R345" s="213"/>
      <c r="S345" s="213"/>
      <c r="T345" s="213"/>
      <c r="U345" s="199"/>
      <c r="V345" s="200"/>
      <c r="W345" s="199"/>
      <c r="X345" s="200"/>
      <c r="Y345" s="199"/>
      <c r="Z345" s="200"/>
      <c r="AA345" s="207"/>
      <c r="AB345" s="213"/>
      <c r="AC345" s="205"/>
      <c r="AD345" s="199"/>
      <c r="AE345" s="200"/>
      <c r="AF345" s="205"/>
      <c r="AG345" s="199"/>
      <c r="AH345" s="200"/>
      <c r="AI345" s="205"/>
      <c r="AJ345" s="199"/>
      <c r="AK345" s="209"/>
      <c r="AL345" s="205"/>
      <c r="AM345" s="212"/>
    </row>
    <row r="346" spans="1:39" ht="15" customHeight="1" x14ac:dyDescent="0.25">
      <c r="A346" s="214"/>
      <c r="B346" s="199"/>
      <c r="C346" s="199"/>
      <c r="D346" s="199"/>
      <c r="E346" s="199"/>
      <c r="F346" s="218"/>
      <c r="G346" s="199"/>
      <c r="H346" s="216"/>
      <c r="I346" s="199"/>
      <c r="J346" s="216"/>
      <c r="K346" s="103"/>
      <c r="L346" s="103"/>
      <c r="M346" s="103"/>
      <c r="N346" s="102"/>
      <c r="O346" s="102"/>
      <c r="P346" s="105">
        <f t="shared" si="698"/>
        <v>0</v>
      </c>
      <c r="Q346" s="213"/>
      <c r="R346" s="213"/>
      <c r="S346" s="213"/>
      <c r="T346" s="213"/>
      <c r="U346" s="199"/>
      <c r="V346" s="200"/>
      <c r="W346" s="199"/>
      <c r="X346" s="200"/>
      <c r="Y346" s="199"/>
      <c r="Z346" s="200"/>
      <c r="AA346" s="207"/>
      <c r="AB346" s="213"/>
      <c r="AC346" s="205"/>
      <c r="AD346" s="199"/>
      <c r="AE346" s="200"/>
      <c r="AF346" s="205"/>
      <c r="AG346" s="199"/>
      <c r="AH346" s="200"/>
      <c r="AI346" s="205"/>
      <c r="AJ346" s="199"/>
      <c r="AK346" s="209"/>
      <c r="AL346" s="205"/>
      <c r="AM346" s="212"/>
    </row>
    <row r="347" spans="1:39" ht="15" customHeight="1" x14ac:dyDescent="0.25">
      <c r="A347" s="214"/>
      <c r="B347" s="199"/>
      <c r="C347" s="199"/>
      <c r="D347" s="199"/>
      <c r="E347" s="199"/>
      <c r="F347" s="218"/>
      <c r="G347" s="199"/>
      <c r="H347" s="217"/>
      <c r="I347" s="199"/>
      <c r="J347" s="217"/>
      <c r="K347" s="103"/>
      <c r="L347" s="103"/>
      <c r="M347" s="103"/>
      <c r="N347" s="102"/>
      <c r="O347" s="102"/>
      <c r="P347" s="105">
        <f t="shared" si="698"/>
        <v>0</v>
      </c>
      <c r="Q347" s="213"/>
      <c r="R347" s="213"/>
      <c r="S347" s="213"/>
      <c r="T347" s="213"/>
      <c r="U347" s="199"/>
      <c r="V347" s="200"/>
      <c r="W347" s="199"/>
      <c r="X347" s="200"/>
      <c r="Y347" s="199"/>
      <c r="Z347" s="200"/>
      <c r="AA347" s="207"/>
      <c r="AB347" s="213"/>
      <c r="AC347" s="206"/>
      <c r="AD347" s="199"/>
      <c r="AE347" s="200"/>
      <c r="AF347" s="206"/>
      <c r="AG347" s="199"/>
      <c r="AH347" s="200"/>
      <c r="AI347" s="206"/>
      <c r="AJ347" s="199"/>
      <c r="AK347" s="210"/>
      <c r="AL347" s="206"/>
      <c r="AM347" s="212"/>
    </row>
    <row r="348" spans="1:39" ht="15" customHeight="1" x14ac:dyDescent="0.25">
      <c r="A348" s="214">
        <v>69</v>
      </c>
      <c r="B348" s="199"/>
      <c r="C348" s="199"/>
      <c r="D348" s="199"/>
      <c r="E348" s="199"/>
      <c r="F348" s="218" t="str">
        <f t="shared" ref="F348" si="699">IF(AM348=40,"TIEMPO COMPLETO",IF(AM348&gt;=20,"MEDIO TIEMPO",IF(AM348&gt;=1,"TIEMPO PARCIAL","")))</f>
        <v/>
      </c>
      <c r="G348" s="199"/>
      <c r="H348" s="215"/>
      <c r="I348" s="199"/>
      <c r="J348" s="215"/>
      <c r="K348" s="103"/>
      <c r="L348" s="103"/>
      <c r="M348" s="103"/>
      <c r="N348" s="102"/>
      <c r="O348" s="102"/>
      <c r="P348" s="105">
        <f>N348*O348</f>
        <v>0</v>
      </c>
      <c r="Q348" s="213">
        <f>SUM(P348:P352)</f>
        <v>0</v>
      </c>
      <c r="R348" s="213">
        <f t="shared" ref="R348" si="700">COUNT(N348:N352)</f>
        <v>0</v>
      </c>
      <c r="S348" s="213">
        <f t="shared" ref="S348" si="701">SUM(O348:O352)</f>
        <v>0</v>
      </c>
      <c r="T348" s="213">
        <f t="shared" ref="T348" si="702">COUNT(N348:N352)</f>
        <v>0</v>
      </c>
      <c r="U348" s="199"/>
      <c r="V348" s="200"/>
      <c r="W348" s="199"/>
      <c r="X348" s="200"/>
      <c r="Y348" s="199"/>
      <c r="Z348" s="200"/>
      <c r="AA348" s="207"/>
      <c r="AB348" s="213">
        <f t="shared" ref="AB348" si="703">+AA348+Z348+V348+Q348+R348+S348+T348+X348</f>
        <v>0</v>
      </c>
      <c r="AC348" s="204" t="str">
        <f t="shared" ref="AC348" si="704">IF(L348="","",(AB348/$AM348))</f>
        <v/>
      </c>
      <c r="AD348" s="199"/>
      <c r="AE348" s="200"/>
      <c r="AF348" s="204" t="str">
        <f t="shared" ref="AF348" si="705">IF(AD348="","",(AE348/$AM348))</f>
        <v/>
      </c>
      <c r="AG348" s="199"/>
      <c r="AH348" s="200"/>
      <c r="AI348" s="204" t="str">
        <f t="shared" ref="AI348" si="706">IF(AG348="","",(AH348/$AM348))</f>
        <v/>
      </c>
      <c r="AJ348" s="199"/>
      <c r="AK348" s="208"/>
      <c r="AL348" s="204" t="str">
        <f t="shared" ref="AL348" si="707">IF(AJ348="","",(AK348/$AM348))</f>
        <v/>
      </c>
      <c r="AM348" s="211">
        <f t="shared" ref="AM348" si="708">AK348+AB348+AH348+AE348</f>
        <v>0</v>
      </c>
    </row>
    <row r="349" spans="1:39" ht="15" customHeight="1" x14ac:dyDescent="0.25">
      <c r="A349" s="214"/>
      <c r="B349" s="199"/>
      <c r="C349" s="199"/>
      <c r="D349" s="199"/>
      <c r="E349" s="199"/>
      <c r="F349" s="218"/>
      <c r="G349" s="199"/>
      <c r="H349" s="216"/>
      <c r="I349" s="199"/>
      <c r="J349" s="216"/>
      <c r="K349" s="103"/>
      <c r="L349" s="103"/>
      <c r="M349" s="103"/>
      <c r="N349" s="102"/>
      <c r="O349" s="102"/>
      <c r="P349" s="105">
        <f t="shared" ref="P349:P352" si="709">N349*O349</f>
        <v>0</v>
      </c>
      <c r="Q349" s="213"/>
      <c r="R349" s="213"/>
      <c r="S349" s="213"/>
      <c r="T349" s="213"/>
      <c r="U349" s="199"/>
      <c r="V349" s="200"/>
      <c r="W349" s="199"/>
      <c r="X349" s="200"/>
      <c r="Y349" s="199"/>
      <c r="Z349" s="200"/>
      <c r="AA349" s="207"/>
      <c r="AB349" s="213"/>
      <c r="AC349" s="205"/>
      <c r="AD349" s="199"/>
      <c r="AE349" s="200"/>
      <c r="AF349" s="205"/>
      <c r="AG349" s="199"/>
      <c r="AH349" s="200"/>
      <c r="AI349" s="205"/>
      <c r="AJ349" s="199"/>
      <c r="AK349" s="209"/>
      <c r="AL349" s="205"/>
      <c r="AM349" s="212"/>
    </row>
    <row r="350" spans="1:39" ht="15" customHeight="1" x14ac:dyDescent="0.25">
      <c r="A350" s="214"/>
      <c r="B350" s="199"/>
      <c r="C350" s="199"/>
      <c r="D350" s="199"/>
      <c r="E350" s="199"/>
      <c r="F350" s="218"/>
      <c r="G350" s="199"/>
      <c r="H350" s="216"/>
      <c r="I350" s="199"/>
      <c r="J350" s="216"/>
      <c r="K350" s="103"/>
      <c r="L350" s="103"/>
      <c r="M350" s="103"/>
      <c r="N350" s="102"/>
      <c r="O350" s="102"/>
      <c r="P350" s="105">
        <f t="shared" si="709"/>
        <v>0</v>
      </c>
      <c r="Q350" s="213"/>
      <c r="R350" s="213"/>
      <c r="S350" s="213"/>
      <c r="T350" s="213"/>
      <c r="U350" s="199"/>
      <c r="V350" s="200"/>
      <c r="W350" s="199"/>
      <c r="X350" s="200"/>
      <c r="Y350" s="199"/>
      <c r="Z350" s="200"/>
      <c r="AA350" s="207"/>
      <c r="AB350" s="213"/>
      <c r="AC350" s="205"/>
      <c r="AD350" s="199"/>
      <c r="AE350" s="200"/>
      <c r="AF350" s="205"/>
      <c r="AG350" s="199"/>
      <c r="AH350" s="200"/>
      <c r="AI350" s="205"/>
      <c r="AJ350" s="199"/>
      <c r="AK350" s="209"/>
      <c r="AL350" s="205"/>
      <c r="AM350" s="212"/>
    </row>
    <row r="351" spans="1:39" ht="15" customHeight="1" x14ac:dyDescent="0.25">
      <c r="A351" s="214"/>
      <c r="B351" s="199"/>
      <c r="C351" s="199"/>
      <c r="D351" s="199"/>
      <c r="E351" s="199"/>
      <c r="F351" s="218"/>
      <c r="G351" s="199"/>
      <c r="H351" s="216"/>
      <c r="I351" s="199"/>
      <c r="J351" s="216"/>
      <c r="K351" s="103"/>
      <c r="L351" s="103"/>
      <c r="M351" s="103"/>
      <c r="N351" s="102"/>
      <c r="O351" s="102"/>
      <c r="P351" s="105">
        <f t="shared" si="709"/>
        <v>0</v>
      </c>
      <c r="Q351" s="213"/>
      <c r="R351" s="213"/>
      <c r="S351" s="213"/>
      <c r="T351" s="213"/>
      <c r="U351" s="199"/>
      <c r="V351" s="200"/>
      <c r="W351" s="199"/>
      <c r="X351" s="200"/>
      <c r="Y351" s="199"/>
      <c r="Z351" s="200"/>
      <c r="AA351" s="207"/>
      <c r="AB351" s="213"/>
      <c r="AC351" s="205"/>
      <c r="AD351" s="199"/>
      <c r="AE351" s="200"/>
      <c r="AF351" s="205"/>
      <c r="AG351" s="199"/>
      <c r="AH351" s="200"/>
      <c r="AI351" s="205"/>
      <c r="AJ351" s="199"/>
      <c r="AK351" s="209"/>
      <c r="AL351" s="205"/>
      <c r="AM351" s="212"/>
    </row>
    <row r="352" spans="1:39" ht="15" customHeight="1" x14ac:dyDescent="0.25">
      <c r="A352" s="214"/>
      <c r="B352" s="199"/>
      <c r="C352" s="199"/>
      <c r="D352" s="199"/>
      <c r="E352" s="199"/>
      <c r="F352" s="218"/>
      <c r="G352" s="199"/>
      <c r="H352" s="217"/>
      <c r="I352" s="199"/>
      <c r="J352" s="217"/>
      <c r="K352" s="103"/>
      <c r="L352" s="103"/>
      <c r="M352" s="103"/>
      <c r="N352" s="102"/>
      <c r="O352" s="102"/>
      <c r="P352" s="105">
        <f t="shared" si="709"/>
        <v>0</v>
      </c>
      <c r="Q352" s="213"/>
      <c r="R352" s="213"/>
      <c r="S352" s="213"/>
      <c r="T352" s="213"/>
      <c r="U352" s="199"/>
      <c r="V352" s="200"/>
      <c r="W352" s="199"/>
      <c r="X352" s="200"/>
      <c r="Y352" s="199"/>
      <c r="Z352" s="200"/>
      <c r="AA352" s="207"/>
      <c r="AB352" s="213"/>
      <c r="AC352" s="206"/>
      <c r="AD352" s="199"/>
      <c r="AE352" s="200"/>
      <c r="AF352" s="206"/>
      <c r="AG352" s="199"/>
      <c r="AH352" s="200"/>
      <c r="AI352" s="206"/>
      <c r="AJ352" s="199"/>
      <c r="AK352" s="210"/>
      <c r="AL352" s="206"/>
      <c r="AM352" s="212"/>
    </row>
    <row r="353" spans="1:39" ht="15" customHeight="1" x14ac:dyDescent="0.25">
      <c r="A353" s="214">
        <v>70</v>
      </c>
      <c r="B353" s="199"/>
      <c r="C353" s="199"/>
      <c r="D353" s="199"/>
      <c r="E353" s="199"/>
      <c r="F353" s="218" t="str">
        <f t="shared" ref="F353" si="710">IF(AM353=40,"TIEMPO COMPLETO",IF(AM353&gt;=20,"MEDIO TIEMPO",IF(AM353&gt;=1,"TIEMPO PARCIAL","")))</f>
        <v/>
      </c>
      <c r="G353" s="199"/>
      <c r="H353" s="215"/>
      <c r="I353" s="199"/>
      <c r="J353" s="215"/>
      <c r="K353" s="103"/>
      <c r="L353" s="103"/>
      <c r="M353" s="103"/>
      <c r="N353" s="102"/>
      <c r="O353" s="102"/>
      <c r="P353" s="105">
        <f>N353*O353</f>
        <v>0</v>
      </c>
      <c r="Q353" s="213">
        <f>SUM(P353:P357)</f>
        <v>0</v>
      </c>
      <c r="R353" s="213">
        <f t="shared" ref="R353" si="711">COUNT(N353:N357)</f>
        <v>0</v>
      </c>
      <c r="S353" s="213">
        <f t="shared" ref="S353" si="712">SUM(O353:O357)</f>
        <v>0</v>
      </c>
      <c r="T353" s="213">
        <f t="shared" ref="T353" si="713">COUNT(N353:N357)</f>
        <v>0</v>
      </c>
      <c r="U353" s="199"/>
      <c r="V353" s="200"/>
      <c r="W353" s="199"/>
      <c r="X353" s="200"/>
      <c r="Y353" s="199"/>
      <c r="Z353" s="200"/>
      <c r="AA353" s="207"/>
      <c r="AB353" s="213">
        <f t="shared" ref="AB353" si="714">+AA353+Z353+V353+Q353+R353+S353+T353+X353</f>
        <v>0</v>
      </c>
      <c r="AC353" s="204" t="str">
        <f t="shared" ref="AC353" si="715">IF(L353="","",(AB353/$AM353))</f>
        <v/>
      </c>
      <c r="AD353" s="199"/>
      <c r="AE353" s="200"/>
      <c r="AF353" s="204" t="str">
        <f t="shared" ref="AF353" si="716">IF(AD353="","",(AE353/$AM353))</f>
        <v/>
      </c>
      <c r="AG353" s="199"/>
      <c r="AH353" s="200"/>
      <c r="AI353" s="204" t="str">
        <f t="shared" ref="AI353" si="717">IF(AG353="","",(AH353/$AM353))</f>
        <v/>
      </c>
      <c r="AJ353" s="199"/>
      <c r="AK353" s="208"/>
      <c r="AL353" s="204" t="str">
        <f t="shared" ref="AL353" si="718">IF(AJ353="","",(AK353/$AM353))</f>
        <v/>
      </c>
      <c r="AM353" s="211">
        <f t="shared" ref="AM353" si="719">AK353+AB353+AH353+AE353</f>
        <v>0</v>
      </c>
    </row>
    <row r="354" spans="1:39" ht="15" customHeight="1" x14ac:dyDescent="0.25">
      <c r="A354" s="214"/>
      <c r="B354" s="199"/>
      <c r="C354" s="199"/>
      <c r="D354" s="199"/>
      <c r="E354" s="199"/>
      <c r="F354" s="218"/>
      <c r="G354" s="199"/>
      <c r="H354" s="216"/>
      <c r="I354" s="199"/>
      <c r="J354" s="216"/>
      <c r="K354" s="103"/>
      <c r="L354" s="103"/>
      <c r="M354" s="103"/>
      <c r="N354" s="102"/>
      <c r="O354" s="102"/>
      <c r="P354" s="105">
        <f t="shared" ref="P354:P357" si="720">N354*O354</f>
        <v>0</v>
      </c>
      <c r="Q354" s="213"/>
      <c r="R354" s="213"/>
      <c r="S354" s="213"/>
      <c r="T354" s="213"/>
      <c r="U354" s="199"/>
      <c r="V354" s="200"/>
      <c r="W354" s="199"/>
      <c r="X354" s="200"/>
      <c r="Y354" s="199"/>
      <c r="Z354" s="200"/>
      <c r="AA354" s="207"/>
      <c r="AB354" s="213"/>
      <c r="AC354" s="205"/>
      <c r="AD354" s="199"/>
      <c r="AE354" s="200"/>
      <c r="AF354" s="205"/>
      <c r="AG354" s="199"/>
      <c r="AH354" s="200"/>
      <c r="AI354" s="205"/>
      <c r="AJ354" s="199"/>
      <c r="AK354" s="209"/>
      <c r="AL354" s="205"/>
      <c r="AM354" s="212"/>
    </row>
    <row r="355" spans="1:39" ht="15" customHeight="1" x14ac:dyDescent="0.25">
      <c r="A355" s="214"/>
      <c r="B355" s="199"/>
      <c r="C355" s="199"/>
      <c r="D355" s="199"/>
      <c r="E355" s="199"/>
      <c r="F355" s="218"/>
      <c r="G355" s="199"/>
      <c r="H355" s="216"/>
      <c r="I355" s="199"/>
      <c r="J355" s="216"/>
      <c r="K355" s="103"/>
      <c r="L355" s="103"/>
      <c r="M355" s="103"/>
      <c r="N355" s="102"/>
      <c r="O355" s="102"/>
      <c r="P355" s="105">
        <f t="shared" si="720"/>
        <v>0</v>
      </c>
      <c r="Q355" s="213"/>
      <c r="R355" s="213"/>
      <c r="S355" s="213"/>
      <c r="T355" s="213"/>
      <c r="U355" s="199"/>
      <c r="V355" s="200"/>
      <c r="W355" s="199"/>
      <c r="X355" s="200"/>
      <c r="Y355" s="199"/>
      <c r="Z355" s="200"/>
      <c r="AA355" s="207"/>
      <c r="AB355" s="213"/>
      <c r="AC355" s="205"/>
      <c r="AD355" s="199"/>
      <c r="AE355" s="200"/>
      <c r="AF355" s="205"/>
      <c r="AG355" s="199"/>
      <c r="AH355" s="200"/>
      <c r="AI355" s="205"/>
      <c r="AJ355" s="199"/>
      <c r="AK355" s="209"/>
      <c r="AL355" s="205"/>
      <c r="AM355" s="212"/>
    </row>
    <row r="356" spans="1:39" ht="15" customHeight="1" x14ac:dyDescent="0.25">
      <c r="A356" s="214"/>
      <c r="B356" s="199"/>
      <c r="C356" s="199"/>
      <c r="D356" s="199"/>
      <c r="E356" s="199"/>
      <c r="F356" s="218"/>
      <c r="G356" s="199"/>
      <c r="H356" s="216"/>
      <c r="I356" s="199"/>
      <c r="J356" s="216"/>
      <c r="K356" s="103"/>
      <c r="L356" s="103"/>
      <c r="M356" s="103"/>
      <c r="N356" s="102"/>
      <c r="O356" s="102"/>
      <c r="P356" s="105">
        <f t="shared" si="720"/>
        <v>0</v>
      </c>
      <c r="Q356" s="213"/>
      <c r="R356" s="213"/>
      <c r="S356" s="213"/>
      <c r="T356" s="213"/>
      <c r="U356" s="199"/>
      <c r="V356" s="200"/>
      <c r="W356" s="199"/>
      <c r="X356" s="200"/>
      <c r="Y356" s="199"/>
      <c r="Z356" s="200"/>
      <c r="AA356" s="207"/>
      <c r="AB356" s="213"/>
      <c r="AC356" s="205"/>
      <c r="AD356" s="199"/>
      <c r="AE356" s="200"/>
      <c r="AF356" s="205"/>
      <c r="AG356" s="199"/>
      <c r="AH356" s="200"/>
      <c r="AI356" s="205"/>
      <c r="AJ356" s="199"/>
      <c r="AK356" s="209"/>
      <c r="AL356" s="205"/>
      <c r="AM356" s="212"/>
    </row>
    <row r="357" spans="1:39" ht="15" customHeight="1" x14ac:dyDescent="0.25">
      <c r="A357" s="214"/>
      <c r="B357" s="199"/>
      <c r="C357" s="199"/>
      <c r="D357" s="199"/>
      <c r="E357" s="199"/>
      <c r="F357" s="218"/>
      <c r="G357" s="199"/>
      <c r="H357" s="217"/>
      <c r="I357" s="199"/>
      <c r="J357" s="217"/>
      <c r="K357" s="103"/>
      <c r="L357" s="103"/>
      <c r="M357" s="103"/>
      <c r="N357" s="102"/>
      <c r="O357" s="102"/>
      <c r="P357" s="105">
        <f t="shared" si="720"/>
        <v>0</v>
      </c>
      <c r="Q357" s="213"/>
      <c r="R357" s="213"/>
      <c r="S357" s="213"/>
      <c r="T357" s="213"/>
      <c r="U357" s="199"/>
      <c r="V357" s="200"/>
      <c r="W357" s="199"/>
      <c r="X357" s="200"/>
      <c r="Y357" s="199"/>
      <c r="Z357" s="200"/>
      <c r="AA357" s="207"/>
      <c r="AB357" s="213"/>
      <c r="AC357" s="206"/>
      <c r="AD357" s="199"/>
      <c r="AE357" s="200"/>
      <c r="AF357" s="206"/>
      <c r="AG357" s="199"/>
      <c r="AH357" s="200"/>
      <c r="AI357" s="206"/>
      <c r="AJ357" s="199"/>
      <c r="AK357" s="210"/>
      <c r="AL357" s="206"/>
      <c r="AM357" s="212"/>
    </row>
    <row r="358" spans="1:39" ht="15" customHeight="1" x14ac:dyDescent="0.25">
      <c r="A358" s="214">
        <v>71</v>
      </c>
      <c r="B358" s="199"/>
      <c r="C358" s="199"/>
      <c r="D358" s="199"/>
      <c r="E358" s="199"/>
      <c r="F358" s="218" t="str">
        <f t="shared" ref="F358" si="721">IF(AM358=40,"TIEMPO COMPLETO",IF(AM358&gt;=20,"MEDIO TIEMPO",IF(AM358&gt;=1,"TIEMPO PARCIAL","")))</f>
        <v/>
      </c>
      <c r="G358" s="199"/>
      <c r="H358" s="215"/>
      <c r="I358" s="199"/>
      <c r="J358" s="215"/>
      <c r="K358" s="103"/>
      <c r="L358" s="103"/>
      <c r="M358" s="103"/>
      <c r="N358" s="102"/>
      <c r="O358" s="102"/>
      <c r="P358" s="105">
        <f>N358*O358</f>
        <v>0</v>
      </c>
      <c r="Q358" s="213">
        <f>SUM(P358:P362)</f>
        <v>0</v>
      </c>
      <c r="R358" s="213">
        <f t="shared" ref="R358" si="722">COUNT(N358:N362)</f>
        <v>0</v>
      </c>
      <c r="S358" s="213">
        <f t="shared" ref="S358" si="723">SUM(O358:O362)</f>
        <v>0</v>
      </c>
      <c r="T358" s="213">
        <f t="shared" ref="T358" si="724">COUNT(N358:N362)</f>
        <v>0</v>
      </c>
      <c r="U358" s="199"/>
      <c r="V358" s="200"/>
      <c r="W358" s="199"/>
      <c r="X358" s="200"/>
      <c r="Y358" s="199"/>
      <c r="Z358" s="200"/>
      <c r="AA358" s="207"/>
      <c r="AB358" s="213">
        <f t="shared" ref="AB358" si="725">+AA358+Z358+V358+Q358+R358+S358+T358+X358</f>
        <v>0</v>
      </c>
      <c r="AC358" s="204" t="str">
        <f t="shared" ref="AC358" si="726">IF(L358="","",(AB358/$AM358))</f>
        <v/>
      </c>
      <c r="AD358" s="199"/>
      <c r="AE358" s="200"/>
      <c r="AF358" s="204" t="str">
        <f t="shared" ref="AF358" si="727">IF(AD358="","",(AE358/$AM358))</f>
        <v/>
      </c>
      <c r="AG358" s="199"/>
      <c r="AH358" s="200"/>
      <c r="AI358" s="204" t="str">
        <f t="shared" ref="AI358" si="728">IF(AG358="","",(AH358/$AM358))</f>
        <v/>
      </c>
      <c r="AJ358" s="199"/>
      <c r="AK358" s="208"/>
      <c r="AL358" s="204" t="str">
        <f t="shared" ref="AL358" si="729">IF(AJ358="","",(AK358/$AM358))</f>
        <v/>
      </c>
      <c r="AM358" s="211">
        <f t="shared" ref="AM358" si="730">AK358+AB358+AH358+AE358</f>
        <v>0</v>
      </c>
    </row>
    <row r="359" spans="1:39" ht="15" customHeight="1" x14ac:dyDescent="0.25">
      <c r="A359" s="214"/>
      <c r="B359" s="199"/>
      <c r="C359" s="199"/>
      <c r="D359" s="199"/>
      <c r="E359" s="199"/>
      <c r="F359" s="218"/>
      <c r="G359" s="199"/>
      <c r="H359" s="216"/>
      <c r="I359" s="199"/>
      <c r="J359" s="216"/>
      <c r="K359" s="103"/>
      <c r="L359" s="103"/>
      <c r="M359" s="103"/>
      <c r="N359" s="102"/>
      <c r="O359" s="102"/>
      <c r="P359" s="105">
        <f t="shared" ref="P359:P362" si="731">N359*O359</f>
        <v>0</v>
      </c>
      <c r="Q359" s="213"/>
      <c r="R359" s="213"/>
      <c r="S359" s="213"/>
      <c r="T359" s="213"/>
      <c r="U359" s="199"/>
      <c r="V359" s="200"/>
      <c r="W359" s="199"/>
      <c r="X359" s="200"/>
      <c r="Y359" s="199"/>
      <c r="Z359" s="200"/>
      <c r="AA359" s="207"/>
      <c r="AB359" s="213"/>
      <c r="AC359" s="205"/>
      <c r="AD359" s="199"/>
      <c r="AE359" s="200"/>
      <c r="AF359" s="205"/>
      <c r="AG359" s="199"/>
      <c r="AH359" s="200"/>
      <c r="AI359" s="205"/>
      <c r="AJ359" s="199"/>
      <c r="AK359" s="209"/>
      <c r="AL359" s="205"/>
      <c r="AM359" s="212"/>
    </row>
    <row r="360" spans="1:39" ht="15" customHeight="1" x14ac:dyDescent="0.25">
      <c r="A360" s="214"/>
      <c r="B360" s="199"/>
      <c r="C360" s="199"/>
      <c r="D360" s="199"/>
      <c r="E360" s="199"/>
      <c r="F360" s="218"/>
      <c r="G360" s="199"/>
      <c r="H360" s="216"/>
      <c r="I360" s="199"/>
      <c r="J360" s="216"/>
      <c r="K360" s="103"/>
      <c r="L360" s="103"/>
      <c r="M360" s="103"/>
      <c r="N360" s="102"/>
      <c r="O360" s="102"/>
      <c r="P360" s="105">
        <f t="shared" si="731"/>
        <v>0</v>
      </c>
      <c r="Q360" s="213"/>
      <c r="R360" s="213"/>
      <c r="S360" s="213"/>
      <c r="T360" s="213"/>
      <c r="U360" s="199"/>
      <c r="V360" s="200"/>
      <c r="W360" s="199"/>
      <c r="X360" s="200"/>
      <c r="Y360" s="199"/>
      <c r="Z360" s="200"/>
      <c r="AA360" s="207"/>
      <c r="AB360" s="213"/>
      <c r="AC360" s="205"/>
      <c r="AD360" s="199"/>
      <c r="AE360" s="200"/>
      <c r="AF360" s="205"/>
      <c r="AG360" s="199"/>
      <c r="AH360" s="200"/>
      <c r="AI360" s="205"/>
      <c r="AJ360" s="199"/>
      <c r="AK360" s="209"/>
      <c r="AL360" s="205"/>
      <c r="AM360" s="212"/>
    </row>
    <row r="361" spans="1:39" ht="15" customHeight="1" x14ac:dyDescent="0.25">
      <c r="A361" s="214"/>
      <c r="B361" s="199"/>
      <c r="C361" s="199"/>
      <c r="D361" s="199"/>
      <c r="E361" s="199"/>
      <c r="F361" s="218"/>
      <c r="G361" s="199"/>
      <c r="H361" s="216"/>
      <c r="I361" s="199"/>
      <c r="J361" s="216"/>
      <c r="K361" s="103"/>
      <c r="L361" s="103"/>
      <c r="M361" s="103"/>
      <c r="N361" s="102"/>
      <c r="O361" s="102"/>
      <c r="P361" s="105">
        <f t="shared" si="731"/>
        <v>0</v>
      </c>
      <c r="Q361" s="213"/>
      <c r="R361" s="213"/>
      <c r="S361" s="213"/>
      <c r="T361" s="213"/>
      <c r="U361" s="199"/>
      <c r="V361" s="200"/>
      <c r="W361" s="199"/>
      <c r="X361" s="200"/>
      <c r="Y361" s="199"/>
      <c r="Z361" s="200"/>
      <c r="AA361" s="207"/>
      <c r="AB361" s="213"/>
      <c r="AC361" s="205"/>
      <c r="AD361" s="199"/>
      <c r="AE361" s="200"/>
      <c r="AF361" s="205"/>
      <c r="AG361" s="199"/>
      <c r="AH361" s="200"/>
      <c r="AI361" s="205"/>
      <c r="AJ361" s="199"/>
      <c r="AK361" s="209"/>
      <c r="AL361" s="205"/>
      <c r="AM361" s="212"/>
    </row>
    <row r="362" spans="1:39" ht="15" customHeight="1" x14ac:dyDescent="0.25">
      <c r="A362" s="214"/>
      <c r="B362" s="199"/>
      <c r="C362" s="199"/>
      <c r="D362" s="199"/>
      <c r="E362" s="199"/>
      <c r="F362" s="218"/>
      <c r="G362" s="199"/>
      <c r="H362" s="217"/>
      <c r="I362" s="199"/>
      <c r="J362" s="217"/>
      <c r="K362" s="103"/>
      <c r="L362" s="103"/>
      <c r="M362" s="103"/>
      <c r="N362" s="102"/>
      <c r="O362" s="102"/>
      <c r="P362" s="105">
        <f t="shared" si="731"/>
        <v>0</v>
      </c>
      <c r="Q362" s="213"/>
      <c r="R362" s="213"/>
      <c r="S362" s="213"/>
      <c r="T362" s="213"/>
      <c r="U362" s="199"/>
      <c r="V362" s="200"/>
      <c r="W362" s="199"/>
      <c r="X362" s="200"/>
      <c r="Y362" s="199"/>
      <c r="Z362" s="200"/>
      <c r="AA362" s="207"/>
      <c r="AB362" s="213"/>
      <c r="AC362" s="206"/>
      <c r="AD362" s="199"/>
      <c r="AE362" s="200"/>
      <c r="AF362" s="206"/>
      <c r="AG362" s="199"/>
      <c r="AH362" s="200"/>
      <c r="AI362" s="206"/>
      <c r="AJ362" s="199"/>
      <c r="AK362" s="210"/>
      <c r="AL362" s="206"/>
      <c r="AM362" s="212"/>
    </row>
    <row r="363" spans="1:39" ht="15" customHeight="1" x14ac:dyDescent="0.25">
      <c r="A363" s="214">
        <v>72</v>
      </c>
      <c r="B363" s="199"/>
      <c r="C363" s="199"/>
      <c r="D363" s="199"/>
      <c r="E363" s="199"/>
      <c r="F363" s="218" t="str">
        <f t="shared" ref="F363" si="732">IF(AM363=40,"TIEMPO COMPLETO",IF(AM363&gt;=20,"MEDIO TIEMPO",IF(AM363&gt;=1,"TIEMPO PARCIAL","")))</f>
        <v/>
      </c>
      <c r="G363" s="199"/>
      <c r="H363" s="215"/>
      <c r="I363" s="199"/>
      <c r="J363" s="215"/>
      <c r="K363" s="103"/>
      <c r="L363" s="103"/>
      <c r="M363" s="103"/>
      <c r="N363" s="102"/>
      <c r="O363" s="102"/>
      <c r="P363" s="105">
        <f>N363*O363</f>
        <v>0</v>
      </c>
      <c r="Q363" s="213">
        <f>SUM(P363:P367)</f>
        <v>0</v>
      </c>
      <c r="R363" s="213">
        <f t="shared" ref="R363" si="733">COUNT(N363:N367)</f>
        <v>0</v>
      </c>
      <c r="S363" s="213">
        <f t="shared" ref="S363" si="734">SUM(O363:O367)</f>
        <v>0</v>
      </c>
      <c r="T363" s="213">
        <f t="shared" ref="T363" si="735">COUNT(N363:N367)</f>
        <v>0</v>
      </c>
      <c r="U363" s="199"/>
      <c r="V363" s="200"/>
      <c r="W363" s="199"/>
      <c r="X363" s="200"/>
      <c r="Y363" s="199"/>
      <c r="Z363" s="200"/>
      <c r="AA363" s="207"/>
      <c r="AB363" s="213">
        <f t="shared" ref="AB363" si="736">+AA363+Z363+V363+Q363+R363+S363+T363+X363</f>
        <v>0</v>
      </c>
      <c r="AC363" s="204" t="str">
        <f t="shared" ref="AC363" si="737">IF(L363="","",(AB363/$AM363))</f>
        <v/>
      </c>
      <c r="AD363" s="199"/>
      <c r="AE363" s="200"/>
      <c r="AF363" s="204" t="str">
        <f t="shared" ref="AF363" si="738">IF(AD363="","",(AE363/$AM363))</f>
        <v/>
      </c>
      <c r="AG363" s="199"/>
      <c r="AH363" s="200"/>
      <c r="AI363" s="204" t="str">
        <f t="shared" ref="AI363" si="739">IF(AG363="","",(AH363/$AM363))</f>
        <v/>
      </c>
      <c r="AJ363" s="199"/>
      <c r="AK363" s="208"/>
      <c r="AL363" s="204" t="str">
        <f t="shared" ref="AL363" si="740">IF(AJ363="","",(AK363/$AM363))</f>
        <v/>
      </c>
      <c r="AM363" s="211">
        <f t="shared" ref="AM363" si="741">AK363+AB363+AH363+AE363</f>
        <v>0</v>
      </c>
    </row>
    <row r="364" spans="1:39" ht="15" customHeight="1" x14ac:dyDescent="0.25">
      <c r="A364" s="214"/>
      <c r="B364" s="199"/>
      <c r="C364" s="199"/>
      <c r="D364" s="199"/>
      <c r="E364" s="199"/>
      <c r="F364" s="218"/>
      <c r="G364" s="199"/>
      <c r="H364" s="216"/>
      <c r="I364" s="199"/>
      <c r="J364" s="216"/>
      <c r="K364" s="103"/>
      <c r="L364" s="103"/>
      <c r="M364" s="103"/>
      <c r="N364" s="102"/>
      <c r="O364" s="102"/>
      <c r="P364" s="105">
        <f t="shared" ref="P364:P367" si="742">N364*O364</f>
        <v>0</v>
      </c>
      <c r="Q364" s="213"/>
      <c r="R364" s="213"/>
      <c r="S364" s="213"/>
      <c r="T364" s="213"/>
      <c r="U364" s="199"/>
      <c r="V364" s="200"/>
      <c r="W364" s="199"/>
      <c r="X364" s="200"/>
      <c r="Y364" s="199"/>
      <c r="Z364" s="200"/>
      <c r="AA364" s="207"/>
      <c r="AB364" s="213"/>
      <c r="AC364" s="205"/>
      <c r="AD364" s="199"/>
      <c r="AE364" s="200"/>
      <c r="AF364" s="205"/>
      <c r="AG364" s="199"/>
      <c r="AH364" s="200"/>
      <c r="AI364" s="205"/>
      <c r="AJ364" s="199"/>
      <c r="AK364" s="209"/>
      <c r="AL364" s="205"/>
      <c r="AM364" s="212"/>
    </row>
    <row r="365" spans="1:39" ht="15" customHeight="1" x14ac:dyDescent="0.25">
      <c r="A365" s="214"/>
      <c r="B365" s="199"/>
      <c r="C365" s="199"/>
      <c r="D365" s="199"/>
      <c r="E365" s="199"/>
      <c r="F365" s="218"/>
      <c r="G365" s="199"/>
      <c r="H365" s="216"/>
      <c r="I365" s="199"/>
      <c r="J365" s="216"/>
      <c r="K365" s="103"/>
      <c r="L365" s="103"/>
      <c r="M365" s="103"/>
      <c r="N365" s="102"/>
      <c r="O365" s="102"/>
      <c r="P365" s="105">
        <f t="shared" si="742"/>
        <v>0</v>
      </c>
      <c r="Q365" s="213"/>
      <c r="R365" s="213"/>
      <c r="S365" s="213"/>
      <c r="T365" s="213"/>
      <c r="U365" s="199"/>
      <c r="V365" s="200"/>
      <c r="W365" s="199"/>
      <c r="X365" s="200"/>
      <c r="Y365" s="199"/>
      <c r="Z365" s="200"/>
      <c r="AA365" s="207"/>
      <c r="AB365" s="213"/>
      <c r="AC365" s="205"/>
      <c r="AD365" s="199"/>
      <c r="AE365" s="200"/>
      <c r="AF365" s="205"/>
      <c r="AG365" s="199"/>
      <c r="AH365" s="200"/>
      <c r="AI365" s="205"/>
      <c r="AJ365" s="199"/>
      <c r="AK365" s="209"/>
      <c r="AL365" s="205"/>
      <c r="AM365" s="212"/>
    </row>
    <row r="366" spans="1:39" ht="15" customHeight="1" x14ac:dyDescent="0.25">
      <c r="A366" s="214"/>
      <c r="B366" s="199"/>
      <c r="C366" s="199"/>
      <c r="D366" s="199"/>
      <c r="E366" s="199"/>
      <c r="F366" s="218"/>
      <c r="G366" s="199"/>
      <c r="H366" s="216"/>
      <c r="I366" s="199"/>
      <c r="J366" s="216"/>
      <c r="K366" s="103"/>
      <c r="L366" s="103"/>
      <c r="M366" s="103"/>
      <c r="N366" s="102"/>
      <c r="O366" s="102"/>
      <c r="P366" s="105">
        <f t="shared" si="742"/>
        <v>0</v>
      </c>
      <c r="Q366" s="213"/>
      <c r="R366" s="213"/>
      <c r="S366" s="213"/>
      <c r="T366" s="213"/>
      <c r="U366" s="199"/>
      <c r="V366" s="200"/>
      <c r="W366" s="199"/>
      <c r="X366" s="200"/>
      <c r="Y366" s="199"/>
      <c r="Z366" s="200"/>
      <c r="AA366" s="207"/>
      <c r="AB366" s="213"/>
      <c r="AC366" s="205"/>
      <c r="AD366" s="199"/>
      <c r="AE366" s="200"/>
      <c r="AF366" s="205"/>
      <c r="AG366" s="199"/>
      <c r="AH366" s="200"/>
      <c r="AI366" s="205"/>
      <c r="AJ366" s="199"/>
      <c r="AK366" s="209"/>
      <c r="AL366" s="205"/>
      <c r="AM366" s="212"/>
    </row>
    <row r="367" spans="1:39" ht="15" customHeight="1" x14ac:dyDescent="0.25">
      <c r="A367" s="214"/>
      <c r="B367" s="199"/>
      <c r="C367" s="199"/>
      <c r="D367" s="199"/>
      <c r="E367" s="199"/>
      <c r="F367" s="218"/>
      <c r="G367" s="199"/>
      <c r="H367" s="217"/>
      <c r="I367" s="199"/>
      <c r="J367" s="217"/>
      <c r="K367" s="103"/>
      <c r="L367" s="103"/>
      <c r="M367" s="103"/>
      <c r="N367" s="102"/>
      <c r="O367" s="102"/>
      <c r="P367" s="105">
        <f t="shared" si="742"/>
        <v>0</v>
      </c>
      <c r="Q367" s="213"/>
      <c r="R367" s="213"/>
      <c r="S367" s="213"/>
      <c r="T367" s="213"/>
      <c r="U367" s="199"/>
      <c r="V367" s="200"/>
      <c r="W367" s="199"/>
      <c r="X367" s="200"/>
      <c r="Y367" s="199"/>
      <c r="Z367" s="200"/>
      <c r="AA367" s="207"/>
      <c r="AB367" s="213"/>
      <c r="AC367" s="206"/>
      <c r="AD367" s="199"/>
      <c r="AE367" s="200"/>
      <c r="AF367" s="206"/>
      <c r="AG367" s="199"/>
      <c r="AH367" s="200"/>
      <c r="AI367" s="206"/>
      <c r="AJ367" s="199"/>
      <c r="AK367" s="210"/>
      <c r="AL367" s="206"/>
      <c r="AM367" s="212"/>
    </row>
    <row r="368" spans="1:39" ht="15" customHeight="1" x14ac:dyDescent="0.25">
      <c r="A368" s="214">
        <v>73</v>
      </c>
      <c r="B368" s="199"/>
      <c r="C368" s="199"/>
      <c r="D368" s="199"/>
      <c r="E368" s="199"/>
      <c r="F368" s="218" t="str">
        <f t="shared" ref="F368" si="743">IF(AM368=40,"TIEMPO COMPLETO",IF(AM368&gt;=20,"MEDIO TIEMPO",IF(AM368&gt;=1,"TIEMPO PARCIAL","")))</f>
        <v/>
      </c>
      <c r="G368" s="199"/>
      <c r="H368" s="215"/>
      <c r="I368" s="199"/>
      <c r="J368" s="215"/>
      <c r="K368" s="103"/>
      <c r="L368" s="103"/>
      <c r="M368" s="103"/>
      <c r="N368" s="102"/>
      <c r="O368" s="102"/>
      <c r="P368" s="105">
        <f>N368*O368</f>
        <v>0</v>
      </c>
      <c r="Q368" s="213">
        <f>SUM(P368:P372)</f>
        <v>0</v>
      </c>
      <c r="R368" s="213">
        <f t="shared" ref="R368" si="744">COUNT(N368:N372)</f>
        <v>0</v>
      </c>
      <c r="S368" s="213">
        <f t="shared" ref="S368" si="745">SUM(O368:O372)</f>
        <v>0</v>
      </c>
      <c r="T368" s="213">
        <f t="shared" ref="T368" si="746">COUNT(N368:N372)</f>
        <v>0</v>
      </c>
      <c r="U368" s="199"/>
      <c r="V368" s="200"/>
      <c r="W368" s="199"/>
      <c r="X368" s="200"/>
      <c r="Y368" s="199"/>
      <c r="Z368" s="200"/>
      <c r="AA368" s="207"/>
      <c r="AB368" s="213">
        <f t="shared" ref="AB368" si="747">+AA368+Z368+V368+Q368+R368+S368+T368+X368</f>
        <v>0</v>
      </c>
      <c r="AC368" s="204" t="str">
        <f t="shared" ref="AC368" si="748">IF(L368="","",(AB368/$AM368))</f>
        <v/>
      </c>
      <c r="AD368" s="199"/>
      <c r="AE368" s="200"/>
      <c r="AF368" s="204" t="str">
        <f t="shared" ref="AF368" si="749">IF(AD368="","",(AE368/$AM368))</f>
        <v/>
      </c>
      <c r="AG368" s="199"/>
      <c r="AH368" s="200"/>
      <c r="AI368" s="204" t="str">
        <f t="shared" ref="AI368" si="750">IF(AG368="","",(AH368/$AM368))</f>
        <v/>
      </c>
      <c r="AJ368" s="199"/>
      <c r="AK368" s="208"/>
      <c r="AL368" s="204" t="str">
        <f t="shared" ref="AL368" si="751">IF(AJ368="","",(AK368/$AM368))</f>
        <v/>
      </c>
      <c r="AM368" s="211">
        <f t="shared" ref="AM368" si="752">AK368+AB368+AH368+AE368</f>
        <v>0</v>
      </c>
    </row>
    <row r="369" spans="1:39" ht="15" customHeight="1" x14ac:dyDescent="0.25">
      <c r="A369" s="214"/>
      <c r="B369" s="199"/>
      <c r="C369" s="199"/>
      <c r="D369" s="199"/>
      <c r="E369" s="199"/>
      <c r="F369" s="218"/>
      <c r="G369" s="199"/>
      <c r="H369" s="216"/>
      <c r="I369" s="199"/>
      <c r="J369" s="216"/>
      <c r="K369" s="103"/>
      <c r="L369" s="103"/>
      <c r="M369" s="103"/>
      <c r="N369" s="102"/>
      <c r="O369" s="102"/>
      <c r="P369" s="105">
        <f t="shared" ref="P369:P372" si="753">N369*O369</f>
        <v>0</v>
      </c>
      <c r="Q369" s="213"/>
      <c r="R369" s="213"/>
      <c r="S369" s="213"/>
      <c r="T369" s="213"/>
      <c r="U369" s="199"/>
      <c r="V369" s="200"/>
      <c r="W369" s="199"/>
      <c r="X369" s="200"/>
      <c r="Y369" s="199"/>
      <c r="Z369" s="200"/>
      <c r="AA369" s="207"/>
      <c r="AB369" s="213"/>
      <c r="AC369" s="205"/>
      <c r="AD369" s="199"/>
      <c r="AE369" s="200"/>
      <c r="AF369" s="205"/>
      <c r="AG369" s="199"/>
      <c r="AH369" s="200"/>
      <c r="AI369" s="205"/>
      <c r="AJ369" s="199"/>
      <c r="AK369" s="209"/>
      <c r="AL369" s="205"/>
      <c r="AM369" s="212"/>
    </row>
    <row r="370" spans="1:39" ht="15" customHeight="1" x14ac:dyDescent="0.25">
      <c r="A370" s="214"/>
      <c r="B370" s="199"/>
      <c r="C370" s="199"/>
      <c r="D370" s="199"/>
      <c r="E370" s="199"/>
      <c r="F370" s="218"/>
      <c r="G370" s="199"/>
      <c r="H370" s="216"/>
      <c r="I370" s="199"/>
      <c r="J370" s="216"/>
      <c r="K370" s="103"/>
      <c r="L370" s="103"/>
      <c r="M370" s="103"/>
      <c r="N370" s="102"/>
      <c r="O370" s="102"/>
      <c r="P370" s="105">
        <f t="shared" si="753"/>
        <v>0</v>
      </c>
      <c r="Q370" s="213"/>
      <c r="R370" s="213"/>
      <c r="S370" s="213"/>
      <c r="T370" s="213"/>
      <c r="U370" s="199"/>
      <c r="V370" s="200"/>
      <c r="W370" s="199"/>
      <c r="X370" s="200"/>
      <c r="Y370" s="199"/>
      <c r="Z370" s="200"/>
      <c r="AA370" s="207"/>
      <c r="AB370" s="213"/>
      <c r="AC370" s="205"/>
      <c r="AD370" s="199"/>
      <c r="AE370" s="200"/>
      <c r="AF370" s="205"/>
      <c r="AG370" s="199"/>
      <c r="AH370" s="200"/>
      <c r="AI370" s="205"/>
      <c r="AJ370" s="199"/>
      <c r="AK370" s="209"/>
      <c r="AL370" s="205"/>
      <c r="AM370" s="212"/>
    </row>
    <row r="371" spans="1:39" ht="15" customHeight="1" x14ac:dyDescent="0.25">
      <c r="A371" s="214"/>
      <c r="B371" s="199"/>
      <c r="C371" s="199"/>
      <c r="D371" s="199"/>
      <c r="E371" s="199"/>
      <c r="F371" s="218"/>
      <c r="G371" s="199"/>
      <c r="H371" s="216"/>
      <c r="I371" s="199"/>
      <c r="J371" s="216"/>
      <c r="K371" s="103"/>
      <c r="L371" s="103"/>
      <c r="M371" s="103"/>
      <c r="N371" s="102"/>
      <c r="O371" s="102"/>
      <c r="P371" s="105">
        <f t="shared" si="753"/>
        <v>0</v>
      </c>
      <c r="Q371" s="213"/>
      <c r="R371" s="213"/>
      <c r="S371" s="213"/>
      <c r="T371" s="213"/>
      <c r="U371" s="199"/>
      <c r="V371" s="200"/>
      <c r="W371" s="199"/>
      <c r="X371" s="200"/>
      <c r="Y371" s="199"/>
      <c r="Z371" s="200"/>
      <c r="AA371" s="207"/>
      <c r="AB371" s="213"/>
      <c r="AC371" s="205"/>
      <c r="AD371" s="199"/>
      <c r="AE371" s="200"/>
      <c r="AF371" s="205"/>
      <c r="AG371" s="199"/>
      <c r="AH371" s="200"/>
      <c r="AI371" s="205"/>
      <c r="AJ371" s="199"/>
      <c r="AK371" s="209"/>
      <c r="AL371" s="205"/>
      <c r="AM371" s="212"/>
    </row>
    <row r="372" spans="1:39" ht="15" customHeight="1" x14ac:dyDescent="0.25">
      <c r="A372" s="214"/>
      <c r="B372" s="199"/>
      <c r="C372" s="199"/>
      <c r="D372" s="199"/>
      <c r="E372" s="199"/>
      <c r="F372" s="218"/>
      <c r="G372" s="199"/>
      <c r="H372" s="217"/>
      <c r="I372" s="199"/>
      <c r="J372" s="217"/>
      <c r="K372" s="103"/>
      <c r="L372" s="103"/>
      <c r="M372" s="103"/>
      <c r="N372" s="102"/>
      <c r="O372" s="102"/>
      <c r="P372" s="105">
        <f t="shared" si="753"/>
        <v>0</v>
      </c>
      <c r="Q372" s="213"/>
      <c r="R372" s="213"/>
      <c r="S372" s="213"/>
      <c r="T372" s="213"/>
      <c r="U372" s="199"/>
      <c r="V372" s="200"/>
      <c r="W372" s="199"/>
      <c r="X372" s="200"/>
      <c r="Y372" s="199"/>
      <c r="Z372" s="200"/>
      <c r="AA372" s="207"/>
      <c r="AB372" s="213"/>
      <c r="AC372" s="206"/>
      <c r="AD372" s="199"/>
      <c r="AE372" s="200"/>
      <c r="AF372" s="206"/>
      <c r="AG372" s="199"/>
      <c r="AH372" s="200"/>
      <c r="AI372" s="206"/>
      <c r="AJ372" s="199"/>
      <c r="AK372" s="210"/>
      <c r="AL372" s="206"/>
      <c r="AM372" s="212"/>
    </row>
    <row r="373" spans="1:39" ht="15" customHeight="1" x14ac:dyDescent="0.25">
      <c r="A373" s="214">
        <v>74</v>
      </c>
      <c r="B373" s="199"/>
      <c r="C373" s="199"/>
      <c r="D373" s="199"/>
      <c r="E373" s="199"/>
      <c r="F373" s="218" t="str">
        <f t="shared" ref="F373" si="754">IF(AM373=40,"TIEMPO COMPLETO",IF(AM373&gt;=20,"MEDIO TIEMPO",IF(AM373&gt;=1,"TIEMPO PARCIAL","")))</f>
        <v/>
      </c>
      <c r="G373" s="199"/>
      <c r="H373" s="215"/>
      <c r="I373" s="199"/>
      <c r="J373" s="215"/>
      <c r="K373" s="103"/>
      <c r="L373" s="103"/>
      <c r="M373" s="103"/>
      <c r="N373" s="102"/>
      <c r="O373" s="102"/>
      <c r="P373" s="105">
        <f>N373*O373</f>
        <v>0</v>
      </c>
      <c r="Q373" s="213">
        <f>SUM(P373:P377)</f>
        <v>0</v>
      </c>
      <c r="R373" s="213">
        <f t="shared" ref="R373" si="755">COUNT(N373:N377)</f>
        <v>0</v>
      </c>
      <c r="S373" s="213">
        <f t="shared" ref="S373" si="756">SUM(O373:O377)</f>
        <v>0</v>
      </c>
      <c r="T373" s="213">
        <f t="shared" ref="T373" si="757">COUNT(N373:N377)</f>
        <v>0</v>
      </c>
      <c r="U373" s="199"/>
      <c r="V373" s="200"/>
      <c r="W373" s="199"/>
      <c r="X373" s="200"/>
      <c r="Y373" s="199"/>
      <c r="Z373" s="200"/>
      <c r="AA373" s="207"/>
      <c r="AB373" s="213">
        <f t="shared" ref="AB373" si="758">+AA373+Z373+V373+Q373+R373+S373+T373+X373</f>
        <v>0</v>
      </c>
      <c r="AC373" s="204" t="str">
        <f t="shared" ref="AC373" si="759">IF(L373="","",(AB373/$AM373))</f>
        <v/>
      </c>
      <c r="AD373" s="199"/>
      <c r="AE373" s="200"/>
      <c r="AF373" s="204" t="str">
        <f t="shared" ref="AF373" si="760">IF(AD373="","",(AE373/$AM373))</f>
        <v/>
      </c>
      <c r="AG373" s="199"/>
      <c r="AH373" s="200"/>
      <c r="AI373" s="204" t="str">
        <f t="shared" ref="AI373" si="761">IF(AG373="","",(AH373/$AM373))</f>
        <v/>
      </c>
      <c r="AJ373" s="199"/>
      <c r="AK373" s="208"/>
      <c r="AL373" s="204" t="str">
        <f t="shared" ref="AL373" si="762">IF(AJ373="","",(AK373/$AM373))</f>
        <v/>
      </c>
      <c r="AM373" s="211">
        <f t="shared" ref="AM373" si="763">AK373+AB373+AH373+AE373</f>
        <v>0</v>
      </c>
    </row>
    <row r="374" spans="1:39" ht="15" customHeight="1" x14ac:dyDescent="0.25">
      <c r="A374" s="214"/>
      <c r="B374" s="199"/>
      <c r="C374" s="199"/>
      <c r="D374" s="199"/>
      <c r="E374" s="199"/>
      <c r="F374" s="218"/>
      <c r="G374" s="199"/>
      <c r="H374" s="216"/>
      <c r="I374" s="199"/>
      <c r="J374" s="216"/>
      <c r="K374" s="103"/>
      <c r="L374" s="103"/>
      <c r="M374" s="103"/>
      <c r="N374" s="102"/>
      <c r="O374" s="102"/>
      <c r="P374" s="105">
        <f t="shared" ref="P374:P377" si="764">N374*O374</f>
        <v>0</v>
      </c>
      <c r="Q374" s="213"/>
      <c r="R374" s="213"/>
      <c r="S374" s="213"/>
      <c r="T374" s="213"/>
      <c r="U374" s="199"/>
      <c r="V374" s="200"/>
      <c r="W374" s="199"/>
      <c r="X374" s="200"/>
      <c r="Y374" s="199"/>
      <c r="Z374" s="200"/>
      <c r="AA374" s="207"/>
      <c r="AB374" s="213"/>
      <c r="AC374" s="205"/>
      <c r="AD374" s="199"/>
      <c r="AE374" s="200"/>
      <c r="AF374" s="205"/>
      <c r="AG374" s="199"/>
      <c r="AH374" s="200"/>
      <c r="AI374" s="205"/>
      <c r="AJ374" s="199"/>
      <c r="AK374" s="209"/>
      <c r="AL374" s="205"/>
      <c r="AM374" s="212"/>
    </row>
    <row r="375" spans="1:39" ht="15" customHeight="1" x14ac:dyDescent="0.25">
      <c r="A375" s="214"/>
      <c r="B375" s="199"/>
      <c r="C375" s="199"/>
      <c r="D375" s="199"/>
      <c r="E375" s="199"/>
      <c r="F375" s="218"/>
      <c r="G375" s="199"/>
      <c r="H375" s="216"/>
      <c r="I375" s="199"/>
      <c r="J375" s="216"/>
      <c r="K375" s="103"/>
      <c r="L375" s="103"/>
      <c r="M375" s="103"/>
      <c r="N375" s="102"/>
      <c r="O375" s="102"/>
      <c r="P375" s="105">
        <f t="shared" si="764"/>
        <v>0</v>
      </c>
      <c r="Q375" s="213"/>
      <c r="R375" s="213"/>
      <c r="S375" s="213"/>
      <c r="T375" s="213"/>
      <c r="U375" s="199"/>
      <c r="V375" s="200"/>
      <c r="W375" s="199"/>
      <c r="X375" s="200"/>
      <c r="Y375" s="199"/>
      <c r="Z375" s="200"/>
      <c r="AA375" s="207"/>
      <c r="AB375" s="213"/>
      <c r="AC375" s="205"/>
      <c r="AD375" s="199"/>
      <c r="AE375" s="200"/>
      <c r="AF375" s="205"/>
      <c r="AG375" s="199"/>
      <c r="AH375" s="200"/>
      <c r="AI375" s="205"/>
      <c r="AJ375" s="199"/>
      <c r="AK375" s="209"/>
      <c r="AL375" s="205"/>
      <c r="AM375" s="212"/>
    </row>
    <row r="376" spans="1:39" ht="15" customHeight="1" x14ac:dyDescent="0.25">
      <c r="A376" s="214"/>
      <c r="B376" s="199"/>
      <c r="C376" s="199"/>
      <c r="D376" s="199"/>
      <c r="E376" s="199"/>
      <c r="F376" s="218"/>
      <c r="G376" s="199"/>
      <c r="H376" s="216"/>
      <c r="I376" s="199"/>
      <c r="J376" s="216"/>
      <c r="K376" s="103"/>
      <c r="L376" s="103"/>
      <c r="M376" s="103"/>
      <c r="N376" s="102"/>
      <c r="O376" s="102"/>
      <c r="P376" s="105">
        <f t="shared" si="764"/>
        <v>0</v>
      </c>
      <c r="Q376" s="213"/>
      <c r="R376" s="213"/>
      <c r="S376" s="213"/>
      <c r="T376" s="213"/>
      <c r="U376" s="199"/>
      <c r="V376" s="200"/>
      <c r="W376" s="199"/>
      <c r="X376" s="200"/>
      <c r="Y376" s="199"/>
      <c r="Z376" s="200"/>
      <c r="AA376" s="207"/>
      <c r="AB376" s="213"/>
      <c r="AC376" s="205"/>
      <c r="AD376" s="199"/>
      <c r="AE376" s="200"/>
      <c r="AF376" s="205"/>
      <c r="AG376" s="199"/>
      <c r="AH376" s="200"/>
      <c r="AI376" s="205"/>
      <c r="AJ376" s="199"/>
      <c r="AK376" s="209"/>
      <c r="AL376" s="205"/>
      <c r="AM376" s="212"/>
    </row>
    <row r="377" spans="1:39" ht="15" customHeight="1" x14ac:dyDescent="0.25">
      <c r="A377" s="214"/>
      <c r="B377" s="199"/>
      <c r="C377" s="199"/>
      <c r="D377" s="199"/>
      <c r="E377" s="199"/>
      <c r="F377" s="218"/>
      <c r="G377" s="199"/>
      <c r="H377" s="217"/>
      <c r="I377" s="199"/>
      <c r="J377" s="217"/>
      <c r="K377" s="103"/>
      <c r="L377" s="103"/>
      <c r="M377" s="103"/>
      <c r="N377" s="102"/>
      <c r="O377" s="102"/>
      <c r="P377" s="105">
        <f t="shared" si="764"/>
        <v>0</v>
      </c>
      <c r="Q377" s="213"/>
      <c r="R377" s="213"/>
      <c r="S377" s="213"/>
      <c r="T377" s="213"/>
      <c r="U377" s="199"/>
      <c r="V377" s="200"/>
      <c r="W377" s="199"/>
      <c r="X377" s="200"/>
      <c r="Y377" s="199"/>
      <c r="Z377" s="200"/>
      <c r="AA377" s="207"/>
      <c r="AB377" s="213"/>
      <c r="AC377" s="206"/>
      <c r="AD377" s="199"/>
      <c r="AE377" s="200"/>
      <c r="AF377" s="206"/>
      <c r="AG377" s="199"/>
      <c r="AH377" s="200"/>
      <c r="AI377" s="206"/>
      <c r="AJ377" s="199"/>
      <c r="AK377" s="210"/>
      <c r="AL377" s="206"/>
      <c r="AM377" s="212"/>
    </row>
    <row r="378" spans="1:39" ht="15" customHeight="1" x14ac:dyDescent="0.25">
      <c r="A378" s="214">
        <v>75</v>
      </c>
      <c r="B378" s="199"/>
      <c r="C378" s="199"/>
      <c r="D378" s="199"/>
      <c r="E378" s="199"/>
      <c r="F378" s="218" t="str">
        <f t="shared" ref="F378" si="765">IF(AM378=40,"TIEMPO COMPLETO",IF(AM378&gt;=20,"MEDIO TIEMPO",IF(AM378&gt;=1,"TIEMPO PARCIAL","")))</f>
        <v/>
      </c>
      <c r="G378" s="199"/>
      <c r="H378" s="215"/>
      <c r="I378" s="199"/>
      <c r="J378" s="215"/>
      <c r="K378" s="103"/>
      <c r="L378" s="103"/>
      <c r="M378" s="103"/>
      <c r="N378" s="102"/>
      <c r="O378" s="102"/>
      <c r="P378" s="105">
        <f>N378*O378</f>
        <v>0</v>
      </c>
      <c r="Q378" s="213">
        <f>SUM(P378:P382)</f>
        <v>0</v>
      </c>
      <c r="R378" s="213">
        <f t="shared" ref="R378" si="766">COUNT(N378:N382)</f>
        <v>0</v>
      </c>
      <c r="S378" s="213">
        <f t="shared" ref="S378" si="767">SUM(O378:O382)</f>
        <v>0</v>
      </c>
      <c r="T378" s="213">
        <f t="shared" ref="T378" si="768">COUNT(N378:N382)</f>
        <v>0</v>
      </c>
      <c r="U378" s="199"/>
      <c r="V378" s="200"/>
      <c r="W378" s="199"/>
      <c r="X378" s="200"/>
      <c r="Y378" s="199"/>
      <c r="Z378" s="200"/>
      <c r="AA378" s="207"/>
      <c r="AB378" s="213">
        <f t="shared" ref="AB378" si="769">+AA378+Z378+V378+Q378+R378+S378+T378+X378</f>
        <v>0</v>
      </c>
      <c r="AC378" s="204" t="str">
        <f t="shared" ref="AC378" si="770">IF(L378="","",(AB378/$AM378))</f>
        <v/>
      </c>
      <c r="AD378" s="199"/>
      <c r="AE378" s="200"/>
      <c r="AF378" s="204" t="str">
        <f t="shared" ref="AF378" si="771">IF(AD378="","",(AE378/$AM378))</f>
        <v/>
      </c>
      <c r="AG378" s="199"/>
      <c r="AH378" s="200"/>
      <c r="AI378" s="204" t="str">
        <f t="shared" ref="AI378" si="772">IF(AG378="","",(AH378/$AM378))</f>
        <v/>
      </c>
      <c r="AJ378" s="199"/>
      <c r="AK378" s="208"/>
      <c r="AL378" s="204" t="str">
        <f t="shared" ref="AL378" si="773">IF(AJ378="","",(AK378/$AM378))</f>
        <v/>
      </c>
      <c r="AM378" s="211">
        <f t="shared" ref="AM378" si="774">AK378+AB378+AH378+AE378</f>
        <v>0</v>
      </c>
    </row>
    <row r="379" spans="1:39" ht="15" customHeight="1" x14ac:dyDescent="0.25">
      <c r="A379" s="214"/>
      <c r="B379" s="199"/>
      <c r="C379" s="199"/>
      <c r="D379" s="199"/>
      <c r="E379" s="199"/>
      <c r="F379" s="218"/>
      <c r="G379" s="199"/>
      <c r="H379" s="216"/>
      <c r="I379" s="199"/>
      <c r="J379" s="216"/>
      <c r="K379" s="103"/>
      <c r="L379" s="103"/>
      <c r="M379" s="103"/>
      <c r="N379" s="102"/>
      <c r="O379" s="102"/>
      <c r="P379" s="105">
        <f t="shared" ref="P379:P382" si="775">N379*O379</f>
        <v>0</v>
      </c>
      <c r="Q379" s="213"/>
      <c r="R379" s="213"/>
      <c r="S379" s="213"/>
      <c r="T379" s="213"/>
      <c r="U379" s="199"/>
      <c r="V379" s="200"/>
      <c r="W379" s="199"/>
      <c r="X379" s="200"/>
      <c r="Y379" s="199"/>
      <c r="Z379" s="200"/>
      <c r="AA379" s="207"/>
      <c r="AB379" s="213"/>
      <c r="AC379" s="205"/>
      <c r="AD379" s="199"/>
      <c r="AE379" s="200"/>
      <c r="AF379" s="205"/>
      <c r="AG379" s="199"/>
      <c r="AH379" s="200"/>
      <c r="AI379" s="205"/>
      <c r="AJ379" s="199"/>
      <c r="AK379" s="209"/>
      <c r="AL379" s="205"/>
      <c r="AM379" s="212"/>
    </row>
    <row r="380" spans="1:39" ht="15" customHeight="1" x14ac:dyDescent="0.25">
      <c r="A380" s="214"/>
      <c r="B380" s="199"/>
      <c r="C380" s="199"/>
      <c r="D380" s="199"/>
      <c r="E380" s="199"/>
      <c r="F380" s="218"/>
      <c r="G380" s="199"/>
      <c r="H380" s="216"/>
      <c r="I380" s="199"/>
      <c r="J380" s="216"/>
      <c r="K380" s="103"/>
      <c r="L380" s="103"/>
      <c r="M380" s="103"/>
      <c r="N380" s="102"/>
      <c r="O380" s="102"/>
      <c r="P380" s="105">
        <f t="shared" si="775"/>
        <v>0</v>
      </c>
      <c r="Q380" s="213"/>
      <c r="R380" s="213"/>
      <c r="S380" s="213"/>
      <c r="T380" s="213"/>
      <c r="U380" s="199"/>
      <c r="V380" s="200"/>
      <c r="W380" s="199"/>
      <c r="X380" s="200"/>
      <c r="Y380" s="199"/>
      <c r="Z380" s="200"/>
      <c r="AA380" s="207"/>
      <c r="AB380" s="213"/>
      <c r="AC380" s="205"/>
      <c r="AD380" s="199"/>
      <c r="AE380" s="200"/>
      <c r="AF380" s="205"/>
      <c r="AG380" s="199"/>
      <c r="AH380" s="200"/>
      <c r="AI380" s="205"/>
      <c r="AJ380" s="199"/>
      <c r="AK380" s="209"/>
      <c r="AL380" s="205"/>
      <c r="AM380" s="212"/>
    </row>
    <row r="381" spans="1:39" ht="15" customHeight="1" x14ac:dyDescent="0.25">
      <c r="A381" s="214"/>
      <c r="B381" s="199"/>
      <c r="C381" s="199"/>
      <c r="D381" s="199"/>
      <c r="E381" s="199"/>
      <c r="F381" s="218"/>
      <c r="G381" s="199"/>
      <c r="H381" s="216"/>
      <c r="I381" s="199"/>
      <c r="J381" s="216"/>
      <c r="K381" s="103"/>
      <c r="L381" s="103"/>
      <c r="M381" s="103"/>
      <c r="N381" s="102"/>
      <c r="O381" s="102"/>
      <c r="P381" s="105">
        <f t="shared" si="775"/>
        <v>0</v>
      </c>
      <c r="Q381" s="213"/>
      <c r="R381" s="213"/>
      <c r="S381" s="213"/>
      <c r="T381" s="213"/>
      <c r="U381" s="199"/>
      <c r="V381" s="200"/>
      <c r="W381" s="199"/>
      <c r="X381" s="200"/>
      <c r="Y381" s="199"/>
      <c r="Z381" s="200"/>
      <c r="AA381" s="207"/>
      <c r="AB381" s="213"/>
      <c r="AC381" s="205"/>
      <c r="AD381" s="199"/>
      <c r="AE381" s="200"/>
      <c r="AF381" s="205"/>
      <c r="AG381" s="199"/>
      <c r="AH381" s="200"/>
      <c r="AI381" s="205"/>
      <c r="AJ381" s="199"/>
      <c r="AK381" s="209"/>
      <c r="AL381" s="205"/>
      <c r="AM381" s="212"/>
    </row>
    <row r="382" spans="1:39" ht="15" customHeight="1" x14ac:dyDescent="0.25">
      <c r="A382" s="214"/>
      <c r="B382" s="199"/>
      <c r="C382" s="199"/>
      <c r="D382" s="199"/>
      <c r="E382" s="199"/>
      <c r="F382" s="218"/>
      <c r="G382" s="199"/>
      <c r="H382" s="217"/>
      <c r="I382" s="199"/>
      <c r="J382" s="217"/>
      <c r="K382" s="103"/>
      <c r="L382" s="103"/>
      <c r="M382" s="103"/>
      <c r="N382" s="102"/>
      <c r="O382" s="102"/>
      <c r="P382" s="105">
        <f t="shared" si="775"/>
        <v>0</v>
      </c>
      <c r="Q382" s="213"/>
      <c r="R382" s="213"/>
      <c r="S382" s="213"/>
      <c r="T382" s="213"/>
      <c r="U382" s="199"/>
      <c r="V382" s="200"/>
      <c r="W382" s="199"/>
      <c r="X382" s="200"/>
      <c r="Y382" s="199"/>
      <c r="Z382" s="200"/>
      <c r="AA382" s="207"/>
      <c r="AB382" s="213"/>
      <c r="AC382" s="206"/>
      <c r="AD382" s="199"/>
      <c r="AE382" s="200"/>
      <c r="AF382" s="206"/>
      <c r="AG382" s="199"/>
      <c r="AH382" s="200"/>
      <c r="AI382" s="206"/>
      <c r="AJ382" s="199"/>
      <c r="AK382" s="210"/>
      <c r="AL382" s="206"/>
      <c r="AM382" s="212"/>
    </row>
    <row r="383" spans="1:39" ht="15" customHeight="1" x14ac:dyDescent="0.25">
      <c r="A383" s="214">
        <v>76</v>
      </c>
      <c r="B383" s="199"/>
      <c r="C383" s="199"/>
      <c r="D383" s="199"/>
      <c r="E383" s="199"/>
      <c r="F383" s="218" t="str">
        <f t="shared" ref="F383" si="776">IF(AM383=40,"TIEMPO COMPLETO",IF(AM383&gt;=20,"MEDIO TIEMPO",IF(AM383&gt;=1,"TIEMPO PARCIAL","")))</f>
        <v/>
      </c>
      <c r="G383" s="199"/>
      <c r="H383" s="215"/>
      <c r="I383" s="199"/>
      <c r="J383" s="215"/>
      <c r="K383" s="103"/>
      <c r="L383" s="103"/>
      <c r="M383" s="103"/>
      <c r="N383" s="102"/>
      <c r="O383" s="102"/>
      <c r="P383" s="105">
        <f>N383*O383</f>
        <v>0</v>
      </c>
      <c r="Q383" s="213">
        <f>SUM(P383:P387)</f>
        <v>0</v>
      </c>
      <c r="R383" s="213">
        <f t="shared" ref="R383" si="777">COUNT(N383:N387)</f>
        <v>0</v>
      </c>
      <c r="S383" s="213">
        <f t="shared" ref="S383" si="778">SUM(O383:O387)</f>
        <v>0</v>
      </c>
      <c r="T383" s="213">
        <f t="shared" ref="T383" si="779">COUNT(N383:N387)</f>
        <v>0</v>
      </c>
      <c r="U383" s="199"/>
      <c r="V383" s="200"/>
      <c r="W383" s="199"/>
      <c r="X383" s="200"/>
      <c r="Y383" s="199"/>
      <c r="Z383" s="200"/>
      <c r="AA383" s="207"/>
      <c r="AB383" s="213">
        <f t="shared" ref="AB383" si="780">+AA383+Z383+V383+Q383+R383+S383+T383+X383</f>
        <v>0</v>
      </c>
      <c r="AC383" s="204" t="str">
        <f t="shared" ref="AC383" si="781">IF(L383="","",(AB383/$AM383))</f>
        <v/>
      </c>
      <c r="AD383" s="199"/>
      <c r="AE383" s="200"/>
      <c r="AF383" s="204" t="str">
        <f t="shared" ref="AF383" si="782">IF(AD383="","",(AE383/$AM383))</f>
        <v/>
      </c>
      <c r="AG383" s="199"/>
      <c r="AH383" s="200"/>
      <c r="AI383" s="204" t="str">
        <f t="shared" ref="AI383" si="783">IF(AG383="","",(AH383/$AM383))</f>
        <v/>
      </c>
      <c r="AJ383" s="199"/>
      <c r="AK383" s="208"/>
      <c r="AL383" s="204" t="str">
        <f t="shared" ref="AL383" si="784">IF(AJ383="","",(AK383/$AM383))</f>
        <v/>
      </c>
      <c r="AM383" s="211">
        <f t="shared" ref="AM383" si="785">AK383+AB383+AH383+AE383</f>
        <v>0</v>
      </c>
    </row>
    <row r="384" spans="1:39" ht="15" customHeight="1" x14ac:dyDescent="0.25">
      <c r="A384" s="214"/>
      <c r="B384" s="199"/>
      <c r="C384" s="199"/>
      <c r="D384" s="199"/>
      <c r="E384" s="199"/>
      <c r="F384" s="218"/>
      <c r="G384" s="199"/>
      <c r="H384" s="216"/>
      <c r="I384" s="199"/>
      <c r="J384" s="216"/>
      <c r="K384" s="103"/>
      <c r="L384" s="103"/>
      <c r="M384" s="103"/>
      <c r="N384" s="102"/>
      <c r="O384" s="102"/>
      <c r="P384" s="105">
        <f t="shared" ref="P384:P387" si="786">N384*O384</f>
        <v>0</v>
      </c>
      <c r="Q384" s="213"/>
      <c r="R384" s="213"/>
      <c r="S384" s="213"/>
      <c r="T384" s="213"/>
      <c r="U384" s="199"/>
      <c r="V384" s="200"/>
      <c r="W384" s="199"/>
      <c r="X384" s="200"/>
      <c r="Y384" s="199"/>
      <c r="Z384" s="200"/>
      <c r="AA384" s="207"/>
      <c r="AB384" s="213"/>
      <c r="AC384" s="205"/>
      <c r="AD384" s="199"/>
      <c r="AE384" s="200"/>
      <c r="AF384" s="205"/>
      <c r="AG384" s="199"/>
      <c r="AH384" s="200"/>
      <c r="AI384" s="205"/>
      <c r="AJ384" s="199"/>
      <c r="AK384" s="209"/>
      <c r="AL384" s="205"/>
      <c r="AM384" s="212"/>
    </row>
    <row r="385" spans="1:39" ht="15" customHeight="1" x14ac:dyDescent="0.25">
      <c r="A385" s="214"/>
      <c r="B385" s="199"/>
      <c r="C385" s="199"/>
      <c r="D385" s="199"/>
      <c r="E385" s="199"/>
      <c r="F385" s="218"/>
      <c r="G385" s="199"/>
      <c r="H385" s="216"/>
      <c r="I385" s="199"/>
      <c r="J385" s="216"/>
      <c r="K385" s="103"/>
      <c r="L385" s="103"/>
      <c r="M385" s="103"/>
      <c r="N385" s="102"/>
      <c r="O385" s="102"/>
      <c r="P385" s="105">
        <f t="shared" si="786"/>
        <v>0</v>
      </c>
      <c r="Q385" s="213"/>
      <c r="R385" s="213"/>
      <c r="S385" s="213"/>
      <c r="T385" s="213"/>
      <c r="U385" s="199"/>
      <c r="V385" s="200"/>
      <c r="W385" s="199"/>
      <c r="X385" s="200"/>
      <c r="Y385" s="199"/>
      <c r="Z385" s="200"/>
      <c r="AA385" s="207"/>
      <c r="AB385" s="213"/>
      <c r="AC385" s="205"/>
      <c r="AD385" s="199"/>
      <c r="AE385" s="200"/>
      <c r="AF385" s="205"/>
      <c r="AG385" s="199"/>
      <c r="AH385" s="200"/>
      <c r="AI385" s="205"/>
      <c r="AJ385" s="199"/>
      <c r="AK385" s="209"/>
      <c r="AL385" s="205"/>
      <c r="AM385" s="212"/>
    </row>
    <row r="386" spans="1:39" ht="15" customHeight="1" x14ac:dyDescent="0.25">
      <c r="A386" s="214"/>
      <c r="B386" s="199"/>
      <c r="C386" s="199"/>
      <c r="D386" s="199"/>
      <c r="E386" s="199"/>
      <c r="F386" s="218"/>
      <c r="G386" s="199"/>
      <c r="H386" s="216"/>
      <c r="I386" s="199"/>
      <c r="J386" s="216"/>
      <c r="K386" s="103"/>
      <c r="L386" s="103"/>
      <c r="M386" s="103"/>
      <c r="N386" s="102"/>
      <c r="O386" s="102"/>
      <c r="P386" s="105">
        <f t="shared" si="786"/>
        <v>0</v>
      </c>
      <c r="Q386" s="213"/>
      <c r="R386" s="213"/>
      <c r="S386" s="213"/>
      <c r="T386" s="213"/>
      <c r="U386" s="199"/>
      <c r="V386" s="200"/>
      <c r="W386" s="199"/>
      <c r="X386" s="200"/>
      <c r="Y386" s="199"/>
      <c r="Z386" s="200"/>
      <c r="AA386" s="207"/>
      <c r="AB386" s="213"/>
      <c r="AC386" s="205"/>
      <c r="AD386" s="199"/>
      <c r="AE386" s="200"/>
      <c r="AF386" s="205"/>
      <c r="AG386" s="199"/>
      <c r="AH386" s="200"/>
      <c r="AI386" s="205"/>
      <c r="AJ386" s="199"/>
      <c r="AK386" s="209"/>
      <c r="AL386" s="205"/>
      <c r="AM386" s="212"/>
    </row>
    <row r="387" spans="1:39" ht="15" customHeight="1" x14ac:dyDescent="0.25">
      <c r="A387" s="214"/>
      <c r="B387" s="199"/>
      <c r="C387" s="199"/>
      <c r="D387" s="199"/>
      <c r="E387" s="199"/>
      <c r="F387" s="218"/>
      <c r="G387" s="199"/>
      <c r="H387" s="217"/>
      <c r="I387" s="199"/>
      <c r="J387" s="217"/>
      <c r="K387" s="103"/>
      <c r="L387" s="103"/>
      <c r="M387" s="103"/>
      <c r="N387" s="102"/>
      <c r="O387" s="102"/>
      <c r="P387" s="105">
        <f t="shared" si="786"/>
        <v>0</v>
      </c>
      <c r="Q387" s="213"/>
      <c r="R387" s="213"/>
      <c r="S387" s="213"/>
      <c r="T387" s="213"/>
      <c r="U387" s="199"/>
      <c r="V387" s="200"/>
      <c r="W387" s="199"/>
      <c r="X387" s="200"/>
      <c r="Y387" s="199"/>
      <c r="Z387" s="200"/>
      <c r="AA387" s="207"/>
      <c r="AB387" s="213"/>
      <c r="AC387" s="206"/>
      <c r="AD387" s="199"/>
      <c r="AE387" s="200"/>
      <c r="AF387" s="206"/>
      <c r="AG387" s="199"/>
      <c r="AH387" s="200"/>
      <c r="AI387" s="206"/>
      <c r="AJ387" s="199"/>
      <c r="AK387" s="210"/>
      <c r="AL387" s="206"/>
      <c r="AM387" s="212"/>
    </row>
    <row r="388" spans="1:39" ht="15" customHeight="1" x14ac:dyDescent="0.25">
      <c r="A388" s="214">
        <v>77</v>
      </c>
      <c r="B388" s="199"/>
      <c r="C388" s="199"/>
      <c r="D388" s="199"/>
      <c r="E388" s="199"/>
      <c r="F388" s="218" t="str">
        <f t="shared" ref="F388" si="787">IF(AM388=40,"TIEMPO COMPLETO",IF(AM388&gt;=20,"MEDIO TIEMPO",IF(AM388&gt;=1,"TIEMPO PARCIAL","")))</f>
        <v/>
      </c>
      <c r="G388" s="199"/>
      <c r="H388" s="215"/>
      <c r="I388" s="199"/>
      <c r="J388" s="215"/>
      <c r="K388" s="103"/>
      <c r="L388" s="103"/>
      <c r="M388" s="103"/>
      <c r="N388" s="102"/>
      <c r="O388" s="102"/>
      <c r="P388" s="105">
        <f>N388*O388</f>
        <v>0</v>
      </c>
      <c r="Q388" s="213">
        <f>SUM(P388:P392)</f>
        <v>0</v>
      </c>
      <c r="R388" s="213">
        <f t="shared" ref="R388" si="788">COUNT(N388:N392)</f>
        <v>0</v>
      </c>
      <c r="S388" s="213">
        <f t="shared" ref="S388" si="789">SUM(O388:O392)</f>
        <v>0</v>
      </c>
      <c r="T388" s="213">
        <f t="shared" ref="T388" si="790">COUNT(N388:N392)</f>
        <v>0</v>
      </c>
      <c r="U388" s="199"/>
      <c r="V388" s="200"/>
      <c r="W388" s="199"/>
      <c r="X388" s="200"/>
      <c r="Y388" s="199"/>
      <c r="Z388" s="200"/>
      <c r="AA388" s="207"/>
      <c r="AB388" s="213">
        <f t="shared" ref="AB388" si="791">+AA388+Z388+V388+Q388+R388+S388+T388+X388</f>
        <v>0</v>
      </c>
      <c r="AC388" s="204" t="str">
        <f t="shared" ref="AC388" si="792">IF(L388="","",(AB388/$AM388))</f>
        <v/>
      </c>
      <c r="AD388" s="199"/>
      <c r="AE388" s="200"/>
      <c r="AF388" s="204" t="str">
        <f t="shared" ref="AF388" si="793">IF(AD388="","",(AE388/$AM388))</f>
        <v/>
      </c>
      <c r="AG388" s="199"/>
      <c r="AH388" s="200"/>
      <c r="AI388" s="204" t="str">
        <f t="shared" ref="AI388" si="794">IF(AG388="","",(AH388/$AM388))</f>
        <v/>
      </c>
      <c r="AJ388" s="199"/>
      <c r="AK388" s="208"/>
      <c r="AL388" s="204" t="str">
        <f t="shared" ref="AL388" si="795">IF(AJ388="","",(AK388/$AM388))</f>
        <v/>
      </c>
      <c r="AM388" s="211">
        <f t="shared" ref="AM388" si="796">AK388+AB388+AH388+AE388</f>
        <v>0</v>
      </c>
    </row>
    <row r="389" spans="1:39" ht="15" customHeight="1" x14ac:dyDescent="0.25">
      <c r="A389" s="214"/>
      <c r="B389" s="199"/>
      <c r="C389" s="199"/>
      <c r="D389" s="199"/>
      <c r="E389" s="199"/>
      <c r="F389" s="218"/>
      <c r="G389" s="199"/>
      <c r="H389" s="216"/>
      <c r="I389" s="199"/>
      <c r="J389" s="216"/>
      <c r="K389" s="103"/>
      <c r="L389" s="103"/>
      <c r="M389" s="103"/>
      <c r="N389" s="102"/>
      <c r="O389" s="102"/>
      <c r="P389" s="105">
        <f t="shared" ref="P389:P392" si="797">N389*O389</f>
        <v>0</v>
      </c>
      <c r="Q389" s="213"/>
      <c r="R389" s="213"/>
      <c r="S389" s="213"/>
      <c r="T389" s="213"/>
      <c r="U389" s="199"/>
      <c r="V389" s="200"/>
      <c r="W389" s="199"/>
      <c r="X389" s="200"/>
      <c r="Y389" s="199"/>
      <c r="Z389" s="200"/>
      <c r="AA389" s="207"/>
      <c r="AB389" s="213"/>
      <c r="AC389" s="205"/>
      <c r="AD389" s="199"/>
      <c r="AE389" s="200"/>
      <c r="AF389" s="205"/>
      <c r="AG389" s="199"/>
      <c r="AH389" s="200"/>
      <c r="AI389" s="205"/>
      <c r="AJ389" s="199"/>
      <c r="AK389" s="209"/>
      <c r="AL389" s="205"/>
      <c r="AM389" s="212"/>
    </row>
    <row r="390" spans="1:39" ht="15" customHeight="1" x14ac:dyDescent="0.25">
      <c r="A390" s="214"/>
      <c r="B390" s="199"/>
      <c r="C390" s="199"/>
      <c r="D390" s="199"/>
      <c r="E390" s="199"/>
      <c r="F390" s="218"/>
      <c r="G390" s="199"/>
      <c r="H390" s="216"/>
      <c r="I390" s="199"/>
      <c r="J390" s="216"/>
      <c r="K390" s="103"/>
      <c r="L390" s="103"/>
      <c r="M390" s="103"/>
      <c r="N390" s="102"/>
      <c r="O390" s="102"/>
      <c r="P390" s="105">
        <f t="shared" si="797"/>
        <v>0</v>
      </c>
      <c r="Q390" s="213"/>
      <c r="R390" s="213"/>
      <c r="S390" s="213"/>
      <c r="T390" s="213"/>
      <c r="U390" s="199"/>
      <c r="V390" s="200"/>
      <c r="W390" s="199"/>
      <c r="X390" s="200"/>
      <c r="Y390" s="199"/>
      <c r="Z390" s="200"/>
      <c r="AA390" s="207"/>
      <c r="AB390" s="213"/>
      <c r="AC390" s="205"/>
      <c r="AD390" s="199"/>
      <c r="AE390" s="200"/>
      <c r="AF390" s="205"/>
      <c r="AG390" s="199"/>
      <c r="AH390" s="200"/>
      <c r="AI390" s="205"/>
      <c r="AJ390" s="199"/>
      <c r="AK390" s="209"/>
      <c r="AL390" s="205"/>
      <c r="AM390" s="212"/>
    </row>
    <row r="391" spans="1:39" ht="15" customHeight="1" x14ac:dyDescent="0.25">
      <c r="A391" s="214"/>
      <c r="B391" s="199"/>
      <c r="C391" s="199"/>
      <c r="D391" s="199"/>
      <c r="E391" s="199"/>
      <c r="F391" s="218"/>
      <c r="G391" s="199"/>
      <c r="H391" s="216"/>
      <c r="I391" s="199"/>
      <c r="J391" s="216"/>
      <c r="K391" s="103"/>
      <c r="L391" s="103"/>
      <c r="M391" s="103"/>
      <c r="N391" s="102"/>
      <c r="O391" s="102"/>
      <c r="P391" s="105">
        <f t="shared" si="797"/>
        <v>0</v>
      </c>
      <c r="Q391" s="213"/>
      <c r="R391" s="213"/>
      <c r="S391" s="213"/>
      <c r="T391" s="213"/>
      <c r="U391" s="199"/>
      <c r="V391" s="200"/>
      <c r="W391" s="199"/>
      <c r="X391" s="200"/>
      <c r="Y391" s="199"/>
      <c r="Z391" s="200"/>
      <c r="AA391" s="207"/>
      <c r="AB391" s="213"/>
      <c r="AC391" s="205"/>
      <c r="AD391" s="199"/>
      <c r="AE391" s="200"/>
      <c r="AF391" s="205"/>
      <c r="AG391" s="199"/>
      <c r="AH391" s="200"/>
      <c r="AI391" s="205"/>
      <c r="AJ391" s="199"/>
      <c r="AK391" s="209"/>
      <c r="AL391" s="205"/>
      <c r="AM391" s="212"/>
    </row>
    <row r="392" spans="1:39" ht="15" customHeight="1" x14ac:dyDescent="0.25">
      <c r="A392" s="214"/>
      <c r="B392" s="199"/>
      <c r="C392" s="199"/>
      <c r="D392" s="199"/>
      <c r="E392" s="199"/>
      <c r="F392" s="218"/>
      <c r="G392" s="199"/>
      <c r="H392" s="217"/>
      <c r="I392" s="199"/>
      <c r="J392" s="217"/>
      <c r="K392" s="103"/>
      <c r="L392" s="103"/>
      <c r="M392" s="103"/>
      <c r="N392" s="102"/>
      <c r="O392" s="102"/>
      <c r="P392" s="105">
        <f t="shared" si="797"/>
        <v>0</v>
      </c>
      <c r="Q392" s="213"/>
      <c r="R392" s="213"/>
      <c r="S392" s="213"/>
      <c r="T392" s="213"/>
      <c r="U392" s="199"/>
      <c r="V392" s="200"/>
      <c r="W392" s="199"/>
      <c r="X392" s="200"/>
      <c r="Y392" s="199"/>
      <c r="Z392" s="200"/>
      <c r="AA392" s="207"/>
      <c r="AB392" s="213"/>
      <c r="AC392" s="206"/>
      <c r="AD392" s="199"/>
      <c r="AE392" s="200"/>
      <c r="AF392" s="206"/>
      <c r="AG392" s="199"/>
      <c r="AH392" s="200"/>
      <c r="AI392" s="206"/>
      <c r="AJ392" s="199"/>
      <c r="AK392" s="210"/>
      <c r="AL392" s="206"/>
      <c r="AM392" s="212"/>
    </row>
    <row r="393" spans="1:39" ht="15" customHeight="1" x14ac:dyDescent="0.25">
      <c r="A393" s="214">
        <v>78</v>
      </c>
      <c r="B393" s="199"/>
      <c r="C393" s="199"/>
      <c r="D393" s="199"/>
      <c r="E393" s="199"/>
      <c r="F393" s="218" t="str">
        <f t="shared" ref="F393" si="798">IF(AM393=40,"TIEMPO COMPLETO",IF(AM393&gt;=20,"MEDIO TIEMPO",IF(AM393&gt;=1,"TIEMPO PARCIAL","")))</f>
        <v/>
      </c>
      <c r="G393" s="199"/>
      <c r="H393" s="215"/>
      <c r="I393" s="199"/>
      <c r="J393" s="215"/>
      <c r="K393" s="103"/>
      <c r="L393" s="103"/>
      <c r="M393" s="103"/>
      <c r="N393" s="102"/>
      <c r="O393" s="102"/>
      <c r="P393" s="105">
        <f>N393*O393</f>
        <v>0</v>
      </c>
      <c r="Q393" s="213">
        <f>SUM(P393:P397)</f>
        <v>0</v>
      </c>
      <c r="R393" s="213">
        <f t="shared" ref="R393" si="799">COUNT(N393:N397)</f>
        <v>0</v>
      </c>
      <c r="S393" s="213">
        <f t="shared" ref="S393" si="800">SUM(O393:O397)</f>
        <v>0</v>
      </c>
      <c r="T393" s="213">
        <f t="shared" ref="T393" si="801">COUNT(N393:N397)</f>
        <v>0</v>
      </c>
      <c r="U393" s="199"/>
      <c r="V393" s="200"/>
      <c r="W393" s="199"/>
      <c r="X393" s="200"/>
      <c r="Y393" s="199"/>
      <c r="Z393" s="200"/>
      <c r="AA393" s="207"/>
      <c r="AB393" s="213">
        <f t="shared" ref="AB393" si="802">+AA393+Z393+V393+Q393+R393+S393+T393+X393</f>
        <v>0</v>
      </c>
      <c r="AC393" s="204" t="str">
        <f t="shared" ref="AC393" si="803">IF(L393="","",(AB393/$AM393))</f>
        <v/>
      </c>
      <c r="AD393" s="207"/>
      <c r="AE393" s="200"/>
      <c r="AF393" s="204" t="str">
        <f t="shared" ref="AF393" si="804">IF(AD393="","",(AE393/$AM393))</f>
        <v/>
      </c>
      <c r="AG393" s="199"/>
      <c r="AH393" s="200"/>
      <c r="AI393" s="204" t="str">
        <f t="shared" ref="AI393" si="805">IF(AG393="","",(AH393/$AM393))</f>
        <v/>
      </c>
      <c r="AJ393" s="199"/>
      <c r="AK393" s="208"/>
      <c r="AL393" s="204" t="str">
        <f t="shared" ref="AL393" si="806">IF(AJ393="","",(AK393/$AM393))</f>
        <v/>
      </c>
      <c r="AM393" s="211">
        <f t="shared" ref="AM393" si="807">AK393+AB393+AH393+AE393</f>
        <v>0</v>
      </c>
    </row>
    <row r="394" spans="1:39" ht="15" customHeight="1" x14ac:dyDescent="0.25">
      <c r="A394" s="214"/>
      <c r="B394" s="199"/>
      <c r="C394" s="199"/>
      <c r="D394" s="199"/>
      <c r="E394" s="199"/>
      <c r="F394" s="218"/>
      <c r="G394" s="199"/>
      <c r="H394" s="216"/>
      <c r="I394" s="199"/>
      <c r="J394" s="216"/>
      <c r="K394" s="103"/>
      <c r="L394" s="103"/>
      <c r="M394" s="103"/>
      <c r="N394" s="102"/>
      <c r="O394" s="102"/>
      <c r="P394" s="105">
        <f t="shared" ref="P394:P397" si="808">N394*O394</f>
        <v>0</v>
      </c>
      <c r="Q394" s="213"/>
      <c r="R394" s="213"/>
      <c r="S394" s="213"/>
      <c r="T394" s="213"/>
      <c r="U394" s="199"/>
      <c r="V394" s="200"/>
      <c r="W394" s="199"/>
      <c r="X394" s="200"/>
      <c r="Y394" s="199"/>
      <c r="Z394" s="200"/>
      <c r="AA394" s="207"/>
      <c r="AB394" s="213"/>
      <c r="AC394" s="205"/>
      <c r="AD394" s="207"/>
      <c r="AE394" s="200"/>
      <c r="AF394" s="205"/>
      <c r="AG394" s="199"/>
      <c r="AH394" s="200"/>
      <c r="AI394" s="205"/>
      <c r="AJ394" s="199"/>
      <c r="AK394" s="209"/>
      <c r="AL394" s="205"/>
      <c r="AM394" s="212"/>
    </row>
    <row r="395" spans="1:39" ht="15" customHeight="1" x14ac:dyDescent="0.25">
      <c r="A395" s="214"/>
      <c r="B395" s="199"/>
      <c r="C395" s="199"/>
      <c r="D395" s="199"/>
      <c r="E395" s="199"/>
      <c r="F395" s="218"/>
      <c r="G395" s="199"/>
      <c r="H395" s="216"/>
      <c r="I395" s="199"/>
      <c r="J395" s="216"/>
      <c r="K395" s="103"/>
      <c r="L395" s="103"/>
      <c r="M395" s="103"/>
      <c r="N395" s="102"/>
      <c r="O395" s="102"/>
      <c r="P395" s="105">
        <f t="shared" si="808"/>
        <v>0</v>
      </c>
      <c r="Q395" s="213"/>
      <c r="R395" s="213"/>
      <c r="S395" s="213"/>
      <c r="T395" s="213"/>
      <c r="U395" s="199"/>
      <c r="V395" s="200"/>
      <c r="W395" s="199"/>
      <c r="X395" s="200"/>
      <c r="Y395" s="199"/>
      <c r="Z395" s="200"/>
      <c r="AA395" s="207"/>
      <c r="AB395" s="213"/>
      <c r="AC395" s="205"/>
      <c r="AD395" s="207"/>
      <c r="AE395" s="200"/>
      <c r="AF395" s="205"/>
      <c r="AG395" s="199"/>
      <c r="AH395" s="200"/>
      <c r="AI395" s="205"/>
      <c r="AJ395" s="199"/>
      <c r="AK395" s="209"/>
      <c r="AL395" s="205"/>
      <c r="AM395" s="212"/>
    </row>
    <row r="396" spans="1:39" ht="15" customHeight="1" x14ac:dyDescent="0.25">
      <c r="A396" s="214"/>
      <c r="B396" s="199"/>
      <c r="C396" s="199"/>
      <c r="D396" s="199"/>
      <c r="E396" s="199"/>
      <c r="F396" s="218"/>
      <c r="G396" s="199"/>
      <c r="H396" s="216"/>
      <c r="I396" s="199"/>
      <c r="J396" s="216"/>
      <c r="K396" s="103"/>
      <c r="L396" s="103"/>
      <c r="M396" s="103"/>
      <c r="N396" s="102"/>
      <c r="O396" s="102"/>
      <c r="P396" s="105">
        <f t="shared" si="808"/>
        <v>0</v>
      </c>
      <c r="Q396" s="213"/>
      <c r="R396" s="213"/>
      <c r="S396" s="213"/>
      <c r="T396" s="213"/>
      <c r="U396" s="199"/>
      <c r="V396" s="200"/>
      <c r="W396" s="199"/>
      <c r="X396" s="200"/>
      <c r="Y396" s="199"/>
      <c r="Z396" s="200"/>
      <c r="AA396" s="207"/>
      <c r="AB396" s="213"/>
      <c r="AC396" s="205"/>
      <c r="AD396" s="207"/>
      <c r="AE396" s="200"/>
      <c r="AF396" s="205"/>
      <c r="AG396" s="199"/>
      <c r="AH396" s="200"/>
      <c r="AI396" s="205"/>
      <c r="AJ396" s="199"/>
      <c r="AK396" s="209"/>
      <c r="AL396" s="205"/>
      <c r="AM396" s="212"/>
    </row>
    <row r="397" spans="1:39" ht="15" customHeight="1" x14ac:dyDescent="0.25">
      <c r="A397" s="214"/>
      <c r="B397" s="199"/>
      <c r="C397" s="199"/>
      <c r="D397" s="199"/>
      <c r="E397" s="199"/>
      <c r="F397" s="218"/>
      <c r="G397" s="199"/>
      <c r="H397" s="217"/>
      <c r="I397" s="199"/>
      <c r="J397" s="217"/>
      <c r="K397" s="103"/>
      <c r="L397" s="103"/>
      <c r="M397" s="103"/>
      <c r="N397" s="102"/>
      <c r="O397" s="102"/>
      <c r="P397" s="105">
        <f t="shared" si="808"/>
        <v>0</v>
      </c>
      <c r="Q397" s="213"/>
      <c r="R397" s="213"/>
      <c r="S397" s="213"/>
      <c r="T397" s="213"/>
      <c r="U397" s="199"/>
      <c r="V397" s="200"/>
      <c r="W397" s="199"/>
      <c r="X397" s="200"/>
      <c r="Y397" s="199"/>
      <c r="Z397" s="200"/>
      <c r="AA397" s="207"/>
      <c r="AB397" s="213"/>
      <c r="AC397" s="206"/>
      <c r="AD397" s="207"/>
      <c r="AE397" s="200"/>
      <c r="AF397" s="206"/>
      <c r="AG397" s="199"/>
      <c r="AH397" s="200"/>
      <c r="AI397" s="206"/>
      <c r="AJ397" s="199"/>
      <c r="AK397" s="210"/>
      <c r="AL397" s="206"/>
      <c r="AM397" s="212"/>
    </row>
    <row r="398" spans="1:39" ht="15" customHeight="1" x14ac:dyDescent="0.25">
      <c r="A398" s="214">
        <v>79</v>
      </c>
      <c r="B398" s="199"/>
      <c r="C398" s="199"/>
      <c r="D398" s="199"/>
      <c r="E398" s="199"/>
      <c r="F398" s="218" t="str">
        <f t="shared" ref="F398" si="809">IF(AM398=40,"TIEMPO COMPLETO",IF(AM398&gt;=20,"MEDIO TIEMPO",IF(AM398&gt;=1,"TIEMPO PARCIAL","")))</f>
        <v/>
      </c>
      <c r="G398" s="199"/>
      <c r="H398" s="215"/>
      <c r="I398" s="199"/>
      <c r="J398" s="215"/>
      <c r="K398" s="103"/>
      <c r="L398" s="103"/>
      <c r="M398" s="103"/>
      <c r="N398" s="102"/>
      <c r="O398" s="102"/>
      <c r="P398" s="105">
        <f>N398*O398</f>
        <v>0</v>
      </c>
      <c r="Q398" s="213">
        <f>SUM(P398:P402)</f>
        <v>0</v>
      </c>
      <c r="R398" s="213">
        <f t="shared" ref="R398" si="810">COUNT(N398:N402)</f>
        <v>0</v>
      </c>
      <c r="S398" s="213">
        <f t="shared" ref="S398" si="811">SUM(O398:O402)</f>
        <v>0</v>
      </c>
      <c r="T398" s="213">
        <f t="shared" ref="T398" si="812">COUNT(N398:N402)</f>
        <v>0</v>
      </c>
      <c r="U398" s="199"/>
      <c r="V398" s="200"/>
      <c r="W398" s="199"/>
      <c r="X398" s="200"/>
      <c r="Y398" s="199"/>
      <c r="Z398" s="200"/>
      <c r="AA398" s="207"/>
      <c r="AB398" s="213">
        <f t="shared" ref="AB398" si="813">+AA398+Z398+V398+Q398+R398+S398+T398+X398</f>
        <v>0</v>
      </c>
      <c r="AC398" s="204" t="str">
        <f t="shared" ref="AC398" si="814">IF(L398="","",(AB398/$AM398))</f>
        <v/>
      </c>
      <c r="AD398" s="199"/>
      <c r="AE398" s="200"/>
      <c r="AF398" s="204" t="str">
        <f t="shared" ref="AF398" si="815">IF(AD398="","",(AE398/$AM398))</f>
        <v/>
      </c>
      <c r="AG398" s="199"/>
      <c r="AH398" s="200"/>
      <c r="AI398" s="204" t="str">
        <f t="shared" ref="AI398" si="816">IF(AG398="","",(AH398/$AM398))</f>
        <v/>
      </c>
      <c r="AJ398" s="199"/>
      <c r="AK398" s="208"/>
      <c r="AL398" s="204" t="str">
        <f t="shared" ref="AL398" si="817">IF(AJ398="","",(AK398/$AM398))</f>
        <v/>
      </c>
      <c r="AM398" s="211">
        <f t="shared" ref="AM398" si="818">AK398+AB398+AH398+AE398</f>
        <v>0</v>
      </c>
    </row>
    <row r="399" spans="1:39" ht="15" customHeight="1" x14ac:dyDescent="0.25">
      <c r="A399" s="214"/>
      <c r="B399" s="199"/>
      <c r="C399" s="199"/>
      <c r="D399" s="199"/>
      <c r="E399" s="199"/>
      <c r="F399" s="218"/>
      <c r="G399" s="199"/>
      <c r="H399" s="216"/>
      <c r="I399" s="199"/>
      <c r="J399" s="216"/>
      <c r="K399" s="103"/>
      <c r="L399" s="103"/>
      <c r="M399" s="103"/>
      <c r="N399" s="102"/>
      <c r="O399" s="102"/>
      <c r="P399" s="105">
        <f t="shared" ref="P399:P402" si="819">N399*O399</f>
        <v>0</v>
      </c>
      <c r="Q399" s="213"/>
      <c r="R399" s="213"/>
      <c r="S399" s="213"/>
      <c r="T399" s="213"/>
      <c r="U399" s="199"/>
      <c r="V399" s="200"/>
      <c r="W399" s="199"/>
      <c r="X399" s="200"/>
      <c r="Y399" s="199"/>
      <c r="Z399" s="200"/>
      <c r="AA399" s="207"/>
      <c r="AB399" s="213"/>
      <c r="AC399" s="205"/>
      <c r="AD399" s="199"/>
      <c r="AE399" s="200"/>
      <c r="AF399" s="205"/>
      <c r="AG399" s="199"/>
      <c r="AH399" s="200"/>
      <c r="AI399" s="205"/>
      <c r="AJ399" s="199"/>
      <c r="AK399" s="209"/>
      <c r="AL399" s="205"/>
      <c r="AM399" s="212"/>
    </row>
    <row r="400" spans="1:39" ht="15" customHeight="1" x14ac:dyDescent="0.25">
      <c r="A400" s="214"/>
      <c r="B400" s="199"/>
      <c r="C400" s="199"/>
      <c r="D400" s="199"/>
      <c r="E400" s="199"/>
      <c r="F400" s="218"/>
      <c r="G400" s="199"/>
      <c r="H400" s="216"/>
      <c r="I400" s="199"/>
      <c r="J400" s="216"/>
      <c r="K400" s="103"/>
      <c r="L400" s="103"/>
      <c r="M400" s="103"/>
      <c r="N400" s="102"/>
      <c r="O400" s="102"/>
      <c r="P400" s="105">
        <f t="shared" si="819"/>
        <v>0</v>
      </c>
      <c r="Q400" s="213"/>
      <c r="R400" s="213"/>
      <c r="S400" s="213"/>
      <c r="T400" s="213"/>
      <c r="U400" s="199"/>
      <c r="V400" s="200"/>
      <c r="W400" s="199"/>
      <c r="X400" s="200"/>
      <c r="Y400" s="199"/>
      <c r="Z400" s="200"/>
      <c r="AA400" s="207"/>
      <c r="AB400" s="213"/>
      <c r="AC400" s="205"/>
      <c r="AD400" s="199"/>
      <c r="AE400" s="200"/>
      <c r="AF400" s="205"/>
      <c r="AG400" s="199"/>
      <c r="AH400" s="200"/>
      <c r="AI400" s="205"/>
      <c r="AJ400" s="199"/>
      <c r="AK400" s="209"/>
      <c r="AL400" s="205"/>
      <c r="AM400" s="212"/>
    </row>
    <row r="401" spans="1:39" ht="15" customHeight="1" x14ac:dyDescent="0.25">
      <c r="A401" s="214"/>
      <c r="B401" s="199"/>
      <c r="C401" s="199"/>
      <c r="D401" s="199"/>
      <c r="E401" s="199"/>
      <c r="F401" s="218"/>
      <c r="G401" s="199"/>
      <c r="H401" s="216"/>
      <c r="I401" s="199"/>
      <c r="J401" s="216"/>
      <c r="K401" s="103"/>
      <c r="L401" s="103"/>
      <c r="M401" s="103"/>
      <c r="N401" s="102"/>
      <c r="O401" s="102"/>
      <c r="P401" s="105">
        <f t="shared" si="819"/>
        <v>0</v>
      </c>
      <c r="Q401" s="213"/>
      <c r="R401" s="213"/>
      <c r="S401" s="213"/>
      <c r="T401" s="213"/>
      <c r="U401" s="199"/>
      <c r="V401" s="200"/>
      <c r="W401" s="199"/>
      <c r="X401" s="200"/>
      <c r="Y401" s="199"/>
      <c r="Z401" s="200"/>
      <c r="AA401" s="207"/>
      <c r="AB401" s="213"/>
      <c r="AC401" s="205"/>
      <c r="AD401" s="199"/>
      <c r="AE401" s="200"/>
      <c r="AF401" s="205"/>
      <c r="AG401" s="199"/>
      <c r="AH401" s="200"/>
      <c r="AI401" s="205"/>
      <c r="AJ401" s="199"/>
      <c r="AK401" s="209"/>
      <c r="AL401" s="205"/>
      <c r="AM401" s="212"/>
    </row>
    <row r="402" spans="1:39" ht="15" customHeight="1" x14ac:dyDescent="0.25">
      <c r="A402" s="214"/>
      <c r="B402" s="199"/>
      <c r="C402" s="199"/>
      <c r="D402" s="199"/>
      <c r="E402" s="199"/>
      <c r="F402" s="218"/>
      <c r="G402" s="199"/>
      <c r="H402" s="217"/>
      <c r="I402" s="199"/>
      <c r="J402" s="217"/>
      <c r="K402" s="103"/>
      <c r="L402" s="103"/>
      <c r="M402" s="103"/>
      <c r="N402" s="102"/>
      <c r="O402" s="102"/>
      <c r="P402" s="105">
        <f t="shared" si="819"/>
        <v>0</v>
      </c>
      <c r="Q402" s="213"/>
      <c r="R402" s="213"/>
      <c r="S402" s="213"/>
      <c r="T402" s="213"/>
      <c r="U402" s="199"/>
      <c r="V402" s="200"/>
      <c r="W402" s="199"/>
      <c r="X402" s="200"/>
      <c r="Y402" s="199"/>
      <c r="Z402" s="200"/>
      <c r="AA402" s="207"/>
      <c r="AB402" s="213"/>
      <c r="AC402" s="206"/>
      <c r="AD402" s="199"/>
      <c r="AE402" s="200"/>
      <c r="AF402" s="206"/>
      <c r="AG402" s="199"/>
      <c r="AH402" s="200"/>
      <c r="AI402" s="206"/>
      <c r="AJ402" s="199"/>
      <c r="AK402" s="210"/>
      <c r="AL402" s="206"/>
      <c r="AM402" s="212"/>
    </row>
    <row r="403" spans="1:39" ht="15" customHeight="1" x14ac:dyDescent="0.25">
      <c r="A403" s="214">
        <v>80</v>
      </c>
      <c r="B403" s="199"/>
      <c r="C403" s="199"/>
      <c r="D403" s="199"/>
      <c r="E403" s="199"/>
      <c r="F403" s="218" t="str">
        <f t="shared" ref="F403" si="820">IF(AM403=40,"TIEMPO COMPLETO",IF(AM403&gt;=20,"MEDIO TIEMPO",IF(AM403&gt;=1,"TIEMPO PARCIAL","")))</f>
        <v/>
      </c>
      <c r="G403" s="199"/>
      <c r="H403" s="215"/>
      <c r="I403" s="199"/>
      <c r="J403" s="215"/>
      <c r="K403" s="103"/>
      <c r="L403" s="103"/>
      <c r="M403" s="103"/>
      <c r="N403" s="102"/>
      <c r="O403" s="102"/>
      <c r="P403" s="105">
        <f>N403*O403</f>
        <v>0</v>
      </c>
      <c r="Q403" s="213">
        <f>SUM(P403:P407)</f>
        <v>0</v>
      </c>
      <c r="R403" s="213">
        <f t="shared" ref="R403" si="821">COUNT(N403:N407)</f>
        <v>0</v>
      </c>
      <c r="S403" s="213">
        <f t="shared" ref="S403" si="822">SUM(O403:O407)</f>
        <v>0</v>
      </c>
      <c r="T403" s="213">
        <f t="shared" ref="T403" si="823">COUNT(N403:N407)</f>
        <v>0</v>
      </c>
      <c r="U403" s="199"/>
      <c r="V403" s="200"/>
      <c r="W403" s="199"/>
      <c r="X403" s="200"/>
      <c r="Y403" s="199"/>
      <c r="Z403" s="200"/>
      <c r="AA403" s="207"/>
      <c r="AB403" s="213">
        <f t="shared" ref="AB403" si="824">+AA403+Z403+V403+Q403+R403+S403+T403+X403</f>
        <v>0</v>
      </c>
      <c r="AC403" s="204" t="str">
        <f t="shared" ref="AC403" si="825">IF(L403="","",(AB403/$AM403))</f>
        <v/>
      </c>
      <c r="AD403" s="199"/>
      <c r="AE403" s="200"/>
      <c r="AF403" s="204" t="str">
        <f t="shared" ref="AF403" si="826">IF(AD403="","",(AE403/$AM403))</f>
        <v/>
      </c>
      <c r="AG403" s="199"/>
      <c r="AH403" s="200"/>
      <c r="AI403" s="204" t="str">
        <f t="shared" ref="AI403" si="827">IF(AG403="","",(AH403/$AM403))</f>
        <v/>
      </c>
      <c r="AJ403" s="199"/>
      <c r="AK403" s="208"/>
      <c r="AL403" s="204" t="str">
        <f t="shared" ref="AL403" si="828">IF(AJ403="","",(AK403/$AM403))</f>
        <v/>
      </c>
      <c r="AM403" s="211">
        <f t="shared" ref="AM403" si="829">AK403+AB403+AH403+AE403</f>
        <v>0</v>
      </c>
    </row>
    <row r="404" spans="1:39" ht="15" customHeight="1" x14ac:dyDescent="0.25">
      <c r="A404" s="214"/>
      <c r="B404" s="199"/>
      <c r="C404" s="199"/>
      <c r="D404" s="199"/>
      <c r="E404" s="199"/>
      <c r="F404" s="218"/>
      <c r="G404" s="199"/>
      <c r="H404" s="216"/>
      <c r="I404" s="199"/>
      <c r="J404" s="216"/>
      <c r="K404" s="103"/>
      <c r="L404" s="103"/>
      <c r="M404" s="103"/>
      <c r="N404" s="102"/>
      <c r="O404" s="102"/>
      <c r="P404" s="105">
        <f t="shared" ref="P404:P407" si="830">N404*O404</f>
        <v>0</v>
      </c>
      <c r="Q404" s="213"/>
      <c r="R404" s="213"/>
      <c r="S404" s="213"/>
      <c r="T404" s="213"/>
      <c r="U404" s="199"/>
      <c r="V404" s="200"/>
      <c r="W404" s="199"/>
      <c r="X404" s="200"/>
      <c r="Y404" s="199"/>
      <c r="Z404" s="200"/>
      <c r="AA404" s="207"/>
      <c r="AB404" s="213"/>
      <c r="AC404" s="205"/>
      <c r="AD404" s="199"/>
      <c r="AE404" s="200"/>
      <c r="AF404" s="205"/>
      <c r="AG404" s="199"/>
      <c r="AH404" s="200"/>
      <c r="AI404" s="205"/>
      <c r="AJ404" s="199"/>
      <c r="AK404" s="209"/>
      <c r="AL404" s="205"/>
      <c r="AM404" s="212"/>
    </row>
    <row r="405" spans="1:39" ht="15" customHeight="1" x14ac:dyDescent="0.25">
      <c r="A405" s="214"/>
      <c r="B405" s="199"/>
      <c r="C405" s="199"/>
      <c r="D405" s="199"/>
      <c r="E405" s="199"/>
      <c r="F405" s="218"/>
      <c r="G405" s="199"/>
      <c r="H405" s="216"/>
      <c r="I405" s="199"/>
      <c r="J405" s="216"/>
      <c r="K405" s="103"/>
      <c r="L405" s="103"/>
      <c r="M405" s="103"/>
      <c r="N405" s="102"/>
      <c r="O405" s="102"/>
      <c r="P405" s="105">
        <f t="shared" si="830"/>
        <v>0</v>
      </c>
      <c r="Q405" s="213"/>
      <c r="R405" s="213"/>
      <c r="S405" s="213"/>
      <c r="T405" s="213"/>
      <c r="U405" s="199"/>
      <c r="V405" s="200"/>
      <c r="W405" s="199"/>
      <c r="X405" s="200"/>
      <c r="Y405" s="199"/>
      <c r="Z405" s="200"/>
      <c r="AA405" s="207"/>
      <c r="AB405" s="213"/>
      <c r="AC405" s="205"/>
      <c r="AD405" s="199"/>
      <c r="AE405" s="200"/>
      <c r="AF405" s="205"/>
      <c r="AG405" s="199"/>
      <c r="AH405" s="200"/>
      <c r="AI405" s="205"/>
      <c r="AJ405" s="199"/>
      <c r="AK405" s="209"/>
      <c r="AL405" s="205"/>
      <c r="AM405" s="212"/>
    </row>
    <row r="406" spans="1:39" ht="15" customHeight="1" x14ac:dyDescent="0.25">
      <c r="A406" s="214"/>
      <c r="B406" s="199"/>
      <c r="C406" s="199"/>
      <c r="D406" s="199"/>
      <c r="E406" s="199"/>
      <c r="F406" s="218"/>
      <c r="G406" s="199"/>
      <c r="H406" s="216"/>
      <c r="I406" s="199"/>
      <c r="J406" s="216"/>
      <c r="K406" s="103"/>
      <c r="L406" s="103"/>
      <c r="M406" s="103"/>
      <c r="N406" s="102"/>
      <c r="O406" s="102"/>
      <c r="P406" s="105">
        <f t="shared" si="830"/>
        <v>0</v>
      </c>
      <c r="Q406" s="213"/>
      <c r="R406" s="213"/>
      <c r="S406" s="213"/>
      <c r="T406" s="213"/>
      <c r="U406" s="199"/>
      <c r="V406" s="200"/>
      <c r="W406" s="199"/>
      <c r="X406" s="200"/>
      <c r="Y406" s="199"/>
      <c r="Z406" s="200"/>
      <c r="AA406" s="207"/>
      <c r="AB406" s="213"/>
      <c r="AC406" s="205"/>
      <c r="AD406" s="199"/>
      <c r="AE406" s="200"/>
      <c r="AF406" s="205"/>
      <c r="AG406" s="199"/>
      <c r="AH406" s="200"/>
      <c r="AI406" s="205"/>
      <c r="AJ406" s="199"/>
      <c r="AK406" s="209"/>
      <c r="AL406" s="205"/>
      <c r="AM406" s="212"/>
    </row>
    <row r="407" spans="1:39" ht="15" customHeight="1" x14ac:dyDescent="0.25">
      <c r="A407" s="214"/>
      <c r="B407" s="199"/>
      <c r="C407" s="199"/>
      <c r="D407" s="199"/>
      <c r="E407" s="199"/>
      <c r="F407" s="218"/>
      <c r="G407" s="199"/>
      <c r="H407" s="217"/>
      <c r="I407" s="199"/>
      <c r="J407" s="217"/>
      <c r="K407" s="103"/>
      <c r="L407" s="103"/>
      <c r="M407" s="103"/>
      <c r="N407" s="102"/>
      <c r="O407" s="102"/>
      <c r="P407" s="105">
        <f t="shared" si="830"/>
        <v>0</v>
      </c>
      <c r="Q407" s="213"/>
      <c r="R407" s="213"/>
      <c r="S407" s="213"/>
      <c r="T407" s="213"/>
      <c r="U407" s="199"/>
      <c r="V407" s="200"/>
      <c r="W407" s="199"/>
      <c r="X407" s="200"/>
      <c r="Y407" s="199"/>
      <c r="Z407" s="200"/>
      <c r="AA407" s="207"/>
      <c r="AB407" s="213"/>
      <c r="AC407" s="206"/>
      <c r="AD407" s="199"/>
      <c r="AE407" s="200"/>
      <c r="AF407" s="206"/>
      <c r="AG407" s="199"/>
      <c r="AH407" s="200"/>
      <c r="AI407" s="206"/>
      <c r="AJ407" s="199"/>
      <c r="AK407" s="210"/>
      <c r="AL407" s="206"/>
      <c r="AM407" s="212"/>
    </row>
    <row r="408" spans="1:39" ht="15" customHeight="1" x14ac:dyDescent="0.25">
      <c r="A408" s="214">
        <v>81</v>
      </c>
      <c r="B408" s="199"/>
      <c r="C408" s="199"/>
      <c r="D408" s="199"/>
      <c r="E408" s="199"/>
      <c r="F408" s="218" t="str">
        <f t="shared" ref="F408" si="831">IF(AM408=40,"TIEMPO COMPLETO",IF(AM408&gt;=20,"MEDIO TIEMPO",IF(AM408&gt;=1,"TIEMPO PARCIAL","")))</f>
        <v/>
      </c>
      <c r="G408" s="199"/>
      <c r="H408" s="215"/>
      <c r="I408" s="199"/>
      <c r="J408" s="215"/>
      <c r="K408" s="103"/>
      <c r="L408" s="103"/>
      <c r="M408" s="103"/>
      <c r="N408" s="102"/>
      <c r="O408" s="102"/>
      <c r="P408" s="105">
        <f>N408*O408</f>
        <v>0</v>
      </c>
      <c r="Q408" s="213">
        <f>SUM(P408:P412)</f>
        <v>0</v>
      </c>
      <c r="R408" s="213">
        <f t="shared" ref="R408" si="832">COUNT(N408:N412)</f>
        <v>0</v>
      </c>
      <c r="S408" s="213">
        <f t="shared" ref="S408" si="833">SUM(O408:O412)</f>
        <v>0</v>
      </c>
      <c r="T408" s="213">
        <f t="shared" ref="T408" si="834">COUNT(N408:N412)</f>
        <v>0</v>
      </c>
      <c r="U408" s="199"/>
      <c r="V408" s="200"/>
      <c r="W408" s="199"/>
      <c r="X408" s="200"/>
      <c r="Y408" s="199"/>
      <c r="Z408" s="200"/>
      <c r="AA408" s="207"/>
      <c r="AB408" s="213">
        <f t="shared" ref="AB408" si="835">+AA408+Z408+V408+Q408+R408+S408+T408+X408</f>
        <v>0</v>
      </c>
      <c r="AC408" s="204" t="str">
        <f t="shared" ref="AC408" si="836">IF(L408="","",(AB408/$AM408))</f>
        <v/>
      </c>
      <c r="AD408" s="199"/>
      <c r="AE408" s="200"/>
      <c r="AF408" s="204" t="str">
        <f t="shared" ref="AF408" si="837">IF(AD408="","",(AE408/$AM408))</f>
        <v/>
      </c>
      <c r="AG408" s="199"/>
      <c r="AH408" s="200"/>
      <c r="AI408" s="204" t="str">
        <f t="shared" ref="AI408" si="838">IF(AG408="","",(AH408/$AM408))</f>
        <v/>
      </c>
      <c r="AJ408" s="199"/>
      <c r="AK408" s="208"/>
      <c r="AL408" s="204" t="str">
        <f t="shared" ref="AL408" si="839">IF(AJ408="","",(AK408/$AM408))</f>
        <v/>
      </c>
      <c r="AM408" s="211">
        <f t="shared" ref="AM408" si="840">AK408+AB408+AH408+AE408</f>
        <v>0</v>
      </c>
    </row>
    <row r="409" spans="1:39" ht="15" customHeight="1" x14ac:dyDescent="0.25">
      <c r="A409" s="214"/>
      <c r="B409" s="199"/>
      <c r="C409" s="199"/>
      <c r="D409" s="199"/>
      <c r="E409" s="199"/>
      <c r="F409" s="218"/>
      <c r="G409" s="199"/>
      <c r="H409" s="216"/>
      <c r="I409" s="199"/>
      <c r="J409" s="216"/>
      <c r="K409" s="103"/>
      <c r="L409" s="103"/>
      <c r="M409" s="103"/>
      <c r="N409" s="102"/>
      <c r="O409" s="102"/>
      <c r="P409" s="105">
        <f t="shared" ref="P409:P412" si="841">N409*O409</f>
        <v>0</v>
      </c>
      <c r="Q409" s="213"/>
      <c r="R409" s="213"/>
      <c r="S409" s="213"/>
      <c r="T409" s="213"/>
      <c r="U409" s="199"/>
      <c r="V409" s="200"/>
      <c r="W409" s="199"/>
      <c r="X409" s="200"/>
      <c r="Y409" s="199"/>
      <c r="Z409" s="200"/>
      <c r="AA409" s="207"/>
      <c r="AB409" s="213"/>
      <c r="AC409" s="205"/>
      <c r="AD409" s="199"/>
      <c r="AE409" s="200"/>
      <c r="AF409" s="205"/>
      <c r="AG409" s="199"/>
      <c r="AH409" s="200"/>
      <c r="AI409" s="205"/>
      <c r="AJ409" s="199"/>
      <c r="AK409" s="209"/>
      <c r="AL409" s="205"/>
      <c r="AM409" s="212"/>
    </row>
    <row r="410" spans="1:39" ht="15" customHeight="1" x14ac:dyDescent="0.25">
      <c r="A410" s="214"/>
      <c r="B410" s="199"/>
      <c r="C410" s="199"/>
      <c r="D410" s="199"/>
      <c r="E410" s="199"/>
      <c r="F410" s="218"/>
      <c r="G410" s="199"/>
      <c r="H410" s="216"/>
      <c r="I410" s="199"/>
      <c r="J410" s="216"/>
      <c r="K410" s="103"/>
      <c r="L410" s="103"/>
      <c r="M410" s="103"/>
      <c r="N410" s="102"/>
      <c r="O410" s="102"/>
      <c r="P410" s="105">
        <f t="shared" si="841"/>
        <v>0</v>
      </c>
      <c r="Q410" s="213"/>
      <c r="R410" s="213"/>
      <c r="S410" s="213"/>
      <c r="T410" s="213"/>
      <c r="U410" s="199"/>
      <c r="V410" s="200"/>
      <c r="W410" s="199"/>
      <c r="X410" s="200"/>
      <c r="Y410" s="199"/>
      <c r="Z410" s="200"/>
      <c r="AA410" s="207"/>
      <c r="AB410" s="213"/>
      <c r="AC410" s="205"/>
      <c r="AD410" s="199"/>
      <c r="AE410" s="200"/>
      <c r="AF410" s="205"/>
      <c r="AG410" s="199"/>
      <c r="AH410" s="200"/>
      <c r="AI410" s="205"/>
      <c r="AJ410" s="199"/>
      <c r="AK410" s="209"/>
      <c r="AL410" s="205"/>
      <c r="AM410" s="212"/>
    </row>
    <row r="411" spans="1:39" ht="15" customHeight="1" x14ac:dyDescent="0.25">
      <c r="A411" s="214"/>
      <c r="B411" s="199"/>
      <c r="C411" s="199"/>
      <c r="D411" s="199"/>
      <c r="E411" s="199"/>
      <c r="F411" s="218"/>
      <c r="G411" s="199"/>
      <c r="H411" s="216"/>
      <c r="I411" s="199"/>
      <c r="J411" s="216"/>
      <c r="K411" s="103"/>
      <c r="L411" s="103"/>
      <c r="M411" s="103"/>
      <c r="N411" s="102"/>
      <c r="O411" s="102"/>
      <c r="P411" s="105">
        <f t="shared" si="841"/>
        <v>0</v>
      </c>
      <c r="Q411" s="213"/>
      <c r="R411" s="213"/>
      <c r="S411" s="213"/>
      <c r="T411" s="213"/>
      <c r="U411" s="199"/>
      <c r="V411" s="200"/>
      <c r="W411" s="199"/>
      <c r="X411" s="200"/>
      <c r="Y411" s="199"/>
      <c r="Z411" s="200"/>
      <c r="AA411" s="207"/>
      <c r="AB411" s="213"/>
      <c r="AC411" s="205"/>
      <c r="AD411" s="199"/>
      <c r="AE411" s="200"/>
      <c r="AF411" s="205"/>
      <c r="AG411" s="199"/>
      <c r="AH411" s="200"/>
      <c r="AI411" s="205"/>
      <c r="AJ411" s="199"/>
      <c r="AK411" s="209"/>
      <c r="AL411" s="205"/>
      <c r="AM411" s="212"/>
    </row>
    <row r="412" spans="1:39" ht="15" customHeight="1" x14ac:dyDescent="0.25">
      <c r="A412" s="214"/>
      <c r="B412" s="199"/>
      <c r="C412" s="199"/>
      <c r="D412" s="199"/>
      <c r="E412" s="199"/>
      <c r="F412" s="218"/>
      <c r="G412" s="199"/>
      <c r="H412" s="217"/>
      <c r="I412" s="199"/>
      <c r="J412" s="217"/>
      <c r="K412" s="103"/>
      <c r="L412" s="103"/>
      <c r="M412" s="103"/>
      <c r="N412" s="102"/>
      <c r="O412" s="102"/>
      <c r="P412" s="105">
        <f t="shared" si="841"/>
        <v>0</v>
      </c>
      <c r="Q412" s="213"/>
      <c r="R412" s="213"/>
      <c r="S412" s="213"/>
      <c r="T412" s="213"/>
      <c r="U412" s="199"/>
      <c r="V412" s="200"/>
      <c r="W412" s="199"/>
      <c r="X412" s="200"/>
      <c r="Y412" s="199"/>
      <c r="Z412" s="200"/>
      <c r="AA412" s="207"/>
      <c r="AB412" s="213"/>
      <c r="AC412" s="206"/>
      <c r="AD412" s="199"/>
      <c r="AE412" s="200"/>
      <c r="AF412" s="206"/>
      <c r="AG412" s="199"/>
      <c r="AH412" s="200"/>
      <c r="AI412" s="206"/>
      <c r="AJ412" s="199"/>
      <c r="AK412" s="210"/>
      <c r="AL412" s="206"/>
      <c r="AM412" s="212"/>
    </row>
    <row r="413" spans="1:39" ht="15" customHeight="1" x14ac:dyDescent="0.25">
      <c r="A413" s="214">
        <v>82</v>
      </c>
      <c r="B413" s="199"/>
      <c r="C413" s="199"/>
      <c r="D413" s="199"/>
      <c r="E413" s="199"/>
      <c r="F413" s="218" t="str">
        <f t="shared" ref="F413" si="842">IF(AM413=40,"TIEMPO COMPLETO",IF(AM413&gt;=20,"MEDIO TIEMPO",IF(AM413&gt;=1,"TIEMPO PARCIAL","")))</f>
        <v/>
      </c>
      <c r="G413" s="199"/>
      <c r="H413" s="215"/>
      <c r="I413" s="199"/>
      <c r="J413" s="215"/>
      <c r="K413" s="103"/>
      <c r="L413" s="103"/>
      <c r="M413" s="103"/>
      <c r="N413" s="102"/>
      <c r="O413" s="102"/>
      <c r="P413" s="105">
        <f>N413*O413</f>
        <v>0</v>
      </c>
      <c r="Q413" s="213">
        <f>SUM(P413:P417)</f>
        <v>0</v>
      </c>
      <c r="R413" s="213">
        <f t="shared" ref="R413" si="843">COUNT(N413:N417)</f>
        <v>0</v>
      </c>
      <c r="S413" s="213">
        <f t="shared" ref="S413" si="844">SUM(O413:O417)</f>
        <v>0</v>
      </c>
      <c r="T413" s="213">
        <f t="shared" ref="T413" si="845">COUNT(N413:N417)</f>
        <v>0</v>
      </c>
      <c r="U413" s="199"/>
      <c r="V413" s="200"/>
      <c r="W413" s="199"/>
      <c r="X413" s="200"/>
      <c r="Y413" s="199"/>
      <c r="Z413" s="200"/>
      <c r="AA413" s="207"/>
      <c r="AB413" s="213">
        <f t="shared" ref="AB413" si="846">+AA413+Z413+V413+Q413+R413+S413+T413+X413</f>
        <v>0</v>
      </c>
      <c r="AC413" s="204" t="str">
        <f t="shared" ref="AC413" si="847">IF(L413="","",(AB413/$AM413))</f>
        <v/>
      </c>
      <c r="AD413" s="199"/>
      <c r="AE413" s="200"/>
      <c r="AF413" s="204" t="str">
        <f t="shared" ref="AF413" si="848">IF(AD413="","",(AE413/$AM413))</f>
        <v/>
      </c>
      <c r="AG413" s="199"/>
      <c r="AH413" s="200"/>
      <c r="AI413" s="204" t="str">
        <f t="shared" ref="AI413" si="849">IF(AG413="","",(AH413/$AM413))</f>
        <v/>
      </c>
      <c r="AJ413" s="199"/>
      <c r="AK413" s="208"/>
      <c r="AL413" s="204" t="str">
        <f t="shared" ref="AL413" si="850">IF(AJ413="","",(AK413/$AM413))</f>
        <v/>
      </c>
      <c r="AM413" s="211">
        <f t="shared" ref="AM413" si="851">AK413+AB413+AH413+AE413</f>
        <v>0</v>
      </c>
    </row>
    <row r="414" spans="1:39" ht="15" customHeight="1" x14ac:dyDescent="0.25">
      <c r="A414" s="214"/>
      <c r="B414" s="199"/>
      <c r="C414" s="199"/>
      <c r="D414" s="199"/>
      <c r="E414" s="199"/>
      <c r="F414" s="218"/>
      <c r="G414" s="199"/>
      <c r="H414" s="216"/>
      <c r="I414" s="199"/>
      <c r="J414" s="216"/>
      <c r="K414" s="103"/>
      <c r="L414" s="103"/>
      <c r="M414" s="103"/>
      <c r="N414" s="102"/>
      <c r="O414" s="102"/>
      <c r="P414" s="105">
        <f t="shared" ref="P414:P417" si="852">N414*O414</f>
        <v>0</v>
      </c>
      <c r="Q414" s="213"/>
      <c r="R414" s="213"/>
      <c r="S414" s="213"/>
      <c r="T414" s="213"/>
      <c r="U414" s="199"/>
      <c r="V414" s="200"/>
      <c r="W414" s="199"/>
      <c r="X414" s="200"/>
      <c r="Y414" s="199"/>
      <c r="Z414" s="200"/>
      <c r="AA414" s="207"/>
      <c r="AB414" s="213"/>
      <c r="AC414" s="205"/>
      <c r="AD414" s="199"/>
      <c r="AE414" s="200"/>
      <c r="AF414" s="205"/>
      <c r="AG414" s="199"/>
      <c r="AH414" s="200"/>
      <c r="AI414" s="205"/>
      <c r="AJ414" s="199"/>
      <c r="AK414" s="209"/>
      <c r="AL414" s="205"/>
      <c r="AM414" s="212"/>
    </row>
    <row r="415" spans="1:39" ht="15" customHeight="1" x14ac:dyDescent="0.25">
      <c r="A415" s="214"/>
      <c r="B415" s="199"/>
      <c r="C415" s="199"/>
      <c r="D415" s="199"/>
      <c r="E415" s="199"/>
      <c r="F415" s="218"/>
      <c r="G415" s="199"/>
      <c r="H415" s="216"/>
      <c r="I415" s="199"/>
      <c r="J415" s="216"/>
      <c r="K415" s="103"/>
      <c r="L415" s="103"/>
      <c r="M415" s="103"/>
      <c r="N415" s="102"/>
      <c r="O415" s="102"/>
      <c r="P415" s="105">
        <f t="shared" si="852"/>
        <v>0</v>
      </c>
      <c r="Q415" s="213"/>
      <c r="R415" s="213"/>
      <c r="S415" s="213"/>
      <c r="T415" s="213"/>
      <c r="U415" s="199"/>
      <c r="V415" s="200"/>
      <c r="W415" s="199"/>
      <c r="X415" s="200"/>
      <c r="Y415" s="199"/>
      <c r="Z415" s="200"/>
      <c r="AA415" s="207"/>
      <c r="AB415" s="213"/>
      <c r="AC415" s="205"/>
      <c r="AD415" s="199"/>
      <c r="AE415" s="200"/>
      <c r="AF415" s="205"/>
      <c r="AG415" s="199"/>
      <c r="AH415" s="200"/>
      <c r="AI415" s="205"/>
      <c r="AJ415" s="199"/>
      <c r="AK415" s="209"/>
      <c r="AL415" s="205"/>
      <c r="AM415" s="212"/>
    </row>
    <row r="416" spans="1:39" ht="15" customHeight="1" x14ac:dyDescent="0.25">
      <c r="A416" s="214"/>
      <c r="B416" s="199"/>
      <c r="C416" s="199"/>
      <c r="D416" s="199"/>
      <c r="E416" s="199"/>
      <c r="F416" s="218"/>
      <c r="G416" s="199"/>
      <c r="H416" s="216"/>
      <c r="I416" s="199"/>
      <c r="J416" s="216"/>
      <c r="K416" s="103"/>
      <c r="L416" s="103"/>
      <c r="M416" s="103"/>
      <c r="N416" s="102"/>
      <c r="O416" s="102"/>
      <c r="P416" s="105">
        <f t="shared" si="852"/>
        <v>0</v>
      </c>
      <c r="Q416" s="213"/>
      <c r="R416" s="213"/>
      <c r="S416" s="213"/>
      <c r="T416" s="213"/>
      <c r="U416" s="199"/>
      <c r="V416" s="200"/>
      <c r="W416" s="199"/>
      <c r="X416" s="200"/>
      <c r="Y416" s="199"/>
      <c r="Z416" s="200"/>
      <c r="AA416" s="207"/>
      <c r="AB416" s="213"/>
      <c r="AC416" s="205"/>
      <c r="AD416" s="199"/>
      <c r="AE416" s="200"/>
      <c r="AF416" s="205"/>
      <c r="AG416" s="199"/>
      <c r="AH416" s="200"/>
      <c r="AI416" s="205"/>
      <c r="AJ416" s="199"/>
      <c r="AK416" s="209"/>
      <c r="AL416" s="205"/>
      <c r="AM416" s="212"/>
    </row>
    <row r="417" spans="1:39" ht="15" customHeight="1" x14ac:dyDescent="0.25">
      <c r="A417" s="214"/>
      <c r="B417" s="199"/>
      <c r="C417" s="199"/>
      <c r="D417" s="199"/>
      <c r="E417" s="199"/>
      <c r="F417" s="218"/>
      <c r="G417" s="199"/>
      <c r="H417" s="217"/>
      <c r="I417" s="199"/>
      <c r="J417" s="217"/>
      <c r="K417" s="103"/>
      <c r="L417" s="103"/>
      <c r="M417" s="103"/>
      <c r="N417" s="102"/>
      <c r="O417" s="102"/>
      <c r="P417" s="105">
        <f t="shared" si="852"/>
        <v>0</v>
      </c>
      <c r="Q417" s="213"/>
      <c r="R417" s="213"/>
      <c r="S417" s="213"/>
      <c r="T417" s="213"/>
      <c r="U417" s="199"/>
      <c r="V417" s="200"/>
      <c r="W417" s="199"/>
      <c r="X417" s="200"/>
      <c r="Y417" s="199"/>
      <c r="Z417" s="200"/>
      <c r="AA417" s="207"/>
      <c r="AB417" s="213"/>
      <c r="AC417" s="206"/>
      <c r="AD417" s="199"/>
      <c r="AE417" s="200"/>
      <c r="AF417" s="206"/>
      <c r="AG417" s="199"/>
      <c r="AH417" s="200"/>
      <c r="AI417" s="206"/>
      <c r="AJ417" s="199"/>
      <c r="AK417" s="210"/>
      <c r="AL417" s="206"/>
      <c r="AM417" s="212"/>
    </row>
    <row r="418" spans="1:39" ht="15" customHeight="1" x14ac:dyDescent="0.25">
      <c r="A418" s="214">
        <v>83</v>
      </c>
      <c r="B418" s="199"/>
      <c r="C418" s="199"/>
      <c r="D418" s="199"/>
      <c r="E418" s="199"/>
      <c r="F418" s="218" t="str">
        <f t="shared" ref="F418" si="853">IF(AM418=40,"TIEMPO COMPLETO",IF(AM418&gt;=20,"MEDIO TIEMPO",IF(AM418&gt;=1,"TIEMPO PARCIAL","")))</f>
        <v/>
      </c>
      <c r="G418" s="199"/>
      <c r="H418" s="215"/>
      <c r="I418" s="199"/>
      <c r="J418" s="215"/>
      <c r="K418" s="103"/>
      <c r="L418" s="103"/>
      <c r="M418" s="103"/>
      <c r="N418" s="102"/>
      <c r="O418" s="102"/>
      <c r="P418" s="105">
        <f>N418*O418</f>
        <v>0</v>
      </c>
      <c r="Q418" s="213">
        <f>SUM(P418:P422)</f>
        <v>0</v>
      </c>
      <c r="R418" s="213">
        <f t="shared" ref="R418" si="854">COUNT(N418:N422)</f>
        <v>0</v>
      </c>
      <c r="S418" s="213">
        <f t="shared" ref="S418" si="855">SUM(O418:O422)</f>
        <v>0</v>
      </c>
      <c r="T418" s="213">
        <f t="shared" ref="T418" si="856">COUNT(N418:N422)</f>
        <v>0</v>
      </c>
      <c r="U418" s="199"/>
      <c r="V418" s="200"/>
      <c r="W418" s="199"/>
      <c r="X418" s="200"/>
      <c r="Y418" s="199"/>
      <c r="Z418" s="200"/>
      <c r="AA418" s="207"/>
      <c r="AB418" s="213">
        <f t="shared" ref="AB418" si="857">+AA418+Z418+V418+Q418+R418+S418+T418+X418</f>
        <v>0</v>
      </c>
      <c r="AC418" s="204" t="str">
        <f t="shared" ref="AC418" si="858">IF(L418="","",(AB418/$AM418))</f>
        <v/>
      </c>
      <c r="AD418" s="199"/>
      <c r="AE418" s="200"/>
      <c r="AF418" s="204" t="str">
        <f t="shared" ref="AF418" si="859">IF(AD418="","",(AE418/$AM418))</f>
        <v/>
      </c>
      <c r="AG418" s="199"/>
      <c r="AH418" s="200"/>
      <c r="AI418" s="204" t="str">
        <f t="shared" ref="AI418" si="860">IF(AG418="","",(AH418/$AM418))</f>
        <v/>
      </c>
      <c r="AJ418" s="199"/>
      <c r="AK418" s="208"/>
      <c r="AL418" s="204" t="str">
        <f t="shared" ref="AL418" si="861">IF(AJ418="","",(AK418/$AM418))</f>
        <v/>
      </c>
      <c r="AM418" s="211">
        <f t="shared" ref="AM418" si="862">AK418+AB418+AH418+AE418</f>
        <v>0</v>
      </c>
    </row>
    <row r="419" spans="1:39" ht="15" customHeight="1" x14ac:dyDescent="0.25">
      <c r="A419" s="214"/>
      <c r="B419" s="199"/>
      <c r="C419" s="199"/>
      <c r="D419" s="199"/>
      <c r="E419" s="199"/>
      <c r="F419" s="218"/>
      <c r="G419" s="199"/>
      <c r="H419" s="216"/>
      <c r="I419" s="199"/>
      <c r="J419" s="216"/>
      <c r="K419" s="103"/>
      <c r="L419" s="103"/>
      <c r="M419" s="103"/>
      <c r="N419" s="102"/>
      <c r="O419" s="102"/>
      <c r="P419" s="105">
        <f t="shared" ref="P419:P422" si="863">N419*O419</f>
        <v>0</v>
      </c>
      <c r="Q419" s="213"/>
      <c r="R419" s="213"/>
      <c r="S419" s="213"/>
      <c r="T419" s="213"/>
      <c r="U419" s="199"/>
      <c r="V419" s="200"/>
      <c r="W419" s="199"/>
      <c r="X419" s="200"/>
      <c r="Y419" s="199"/>
      <c r="Z419" s="200"/>
      <c r="AA419" s="207"/>
      <c r="AB419" s="213"/>
      <c r="AC419" s="205"/>
      <c r="AD419" s="199"/>
      <c r="AE419" s="200"/>
      <c r="AF419" s="205"/>
      <c r="AG419" s="199"/>
      <c r="AH419" s="200"/>
      <c r="AI419" s="205"/>
      <c r="AJ419" s="199"/>
      <c r="AK419" s="209"/>
      <c r="AL419" s="205"/>
      <c r="AM419" s="212"/>
    </row>
    <row r="420" spans="1:39" ht="15" customHeight="1" x14ac:dyDescent="0.25">
      <c r="A420" s="214"/>
      <c r="B420" s="199"/>
      <c r="C420" s="199"/>
      <c r="D420" s="199"/>
      <c r="E420" s="199"/>
      <c r="F420" s="218"/>
      <c r="G420" s="199"/>
      <c r="H420" s="216"/>
      <c r="I420" s="199"/>
      <c r="J420" s="216"/>
      <c r="K420" s="103"/>
      <c r="L420" s="103"/>
      <c r="M420" s="103"/>
      <c r="N420" s="102"/>
      <c r="O420" s="102"/>
      <c r="P420" s="105">
        <f t="shared" si="863"/>
        <v>0</v>
      </c>
      <c r="Q420" s="213"/>
      <c r="R420" s="213"/>
      <c r="S420" s="213"/>
      <c r="T420" s="213"/>
      <c r="U420" s="199"/>
      <c r="V420" s="200"/>
      <c r="W420" s="199"/>
      <c r="X420" s="200"/>
      <c r="Y420" s="199"/>
      <c r="Z420" s="200"/>
      <c r="AA420" s="207"/>
      <c r="AB420" s="213"/>
      <c r="AC420" s="205"/>
      <c r="AD420" s="199"/>
      <c r="AE420" s="200"/>
      <c r="AF420" s="205"/>
      <c r="AG420" s="199"/>
      <c r="AH420" s="200"/>
      <c r="AI420" s="205"/>
      <c r="AJ420" s="199"/>
      <c r="AK420" s="209"/>
      <c r="AL420" s="205"/>
      <c r="AM420" s="212"/>
    </row>
    <row r="421" spans="1:39" ht="15" customHeight="1" x14ac:dyDescent="0.25">
      <c r="A421" s="214"/>
      <c r="B421" s="199"/>
      <c r="C421" s="199"/>
      <c r="D421" s="199"/>
      <c r="E421" s="199"/>
      <c r="F421" s="218"/>
      <c r="G421" s="199"/>
      <c r="H421" s="216"/>
      <c r="I421" s="199"/>
      <c r="J421" s="216"/>
      <c r="K421" s="103"/>
      <c r="L421" s="103"/>
      <c r="M421" s="103"/>
      <c r="N421" s="102"/>
      <c r="O421" s="102"/>
      <c r="P421" s="105">
        <f t="shared" si="863"/>
        <v>0</v>
      </c>
      <c r="Q421" s="213"/>
      <c r="R421" s="213"/>
      <c r="S421" s="213"/>
      <c r="T421" s="213"/>
      <c r="U421" s="199"/>
      <c r="V421" s="200"/>
      <c r="W421" s="199"/>
      <c r="X421" s="200"/>
      <c r="Y421" s="199"/>
      <c r="Z421" s="200"/>
      <c r="AA421" s="207"/>
      <c r="AB421" s="213"/>
      <c r="AC421" s="205"/>
      <c r="AD421" s="199"/>
      <c r="AE421" s="200"/>
      <c r="AF421" s="205"/>
      <c r="AG421" s="199"/>
      <c r="AH421" s="200"/>
      <c r="AI421" s="205"/>
      <c r="AJ421" s="199"/>
      <c r="AK421" s="209"/>
      <c r="AL421" s="205"/>
      <c r="AM421" s="212"/>
    </row>
    <row r="422" spans="1:39" ht="15" customHeight="1" x14ac:dyDescent="0.25">
      <c r="A422" s="214"/>
      <c r="B422" s="199"/>
      <c r="C422" s="199"/>
      <c r="D422" s="199"/>
      <c r="E422" s="199"/>
      <c r="F422" s="218"/>
      <c r="G422" s="199"/>
      <c r="H422" s="217"/>
      <c r="I422" s="199"/>
      <c r="J422" s="217"/>
      <c r="K422" s="103"/>
      <c r="L422" s="103"/>
      <c r="M422" s="103"/>
      <c r="N422" s="102"/>
      <c r="O422" s="102"/>
      <c r="P422" s="105">
        <f t="shared" si="863"/>
        <v>0</v>
      </c>
      <c r="Q422" s="213"/>
      <c r="R422" s="213"/>
      <c r="S422" s="213"/>
      <c r="T422" s="213"/>
      <c r="U422" s="199"/>
      <c r="V422" s="200"/>
      <c r="W422" s="199"/>
      <c r="X422" s="200"/>
      <c r="Y422" s="199"/>
      <c r="Z422" s="200"/>
      <c r="AA422" s="207"/>
      <c r="AB422" s="213"/>
      <c r="AC422" s="206"/>
      <c r="AD422" s="199"/>
      <c r="AE422" s="200"/>
      <c r="AF422" s="206"/>
      <c r="AG422" s="199"/>
      <c r="AH422" s="200"/>
      <c r="AI422" s="206"/>
      <c r="AJ422" s="199"/>
      <c r="AK422" s="210"/>
      <c r="AL422" s="206"/>
      <c r="AM422" s="212"/>
    </row>
    <row r="423" spans="1:39" ht="15" customHeight="1" x14ac:dyDescent="0.25">
      <c r="A423" s="214">
        <v>84</v>
      </c>
      <c r="B423" s="199"/>
      <c r="C423" s="199"/>
      <c r="D423" s="199"/>
      <c r="E423" s="199"/>
      <c r="F423" s="218" t="str">
        <f t="shared" ref="F423" si="864">IF(AM423=40,"TIEMPO COMPLETO",IF(AM423&gt;=20,"MEDIO TIEMPO",IF(AM423&gt;=1,"TIEMPO PARCIAL","")))</f>
        <v/>
      </c>
      <c r="G423" s="199"/>
      <c r="H423" s="215"/>
      <c r="I423" s="199"/>
      <c r="J423" s="215"/>
      <c r="K423" s="103"/>
      <c r="L423" s="103"/>
      <c r="M423" s="103"/>
      <c r="N423" s="102"/>
      <c r="O423" s="102"/>
      <c r="P423" s="105">
        <f>N423*O423</f>
        <v>0</v>
      </c>
      <c r="Q423" s="213">
        <f>SUM(P423:P427)</f>
        <v>0</v>
      </c>
      <c r="R423" s="213">
        <f t="shared" ref="R423" si="865">COUNT(N423:N427)</f>
        <v>0</v>
      </c>
      <c r="S423" s="213">
        <f t="shared" ref="S423" si="866">SUM(O423:O427)</f>
        <v>0</v>
      </c>
      <c r="T423" s="213">
        <f t="shared" ref="T423" si="867">COUNT(N423:N427)</f>
        <v>0</v>
      </c>
      <c r="U423" s="199"/>
      <c r="V423" s="200"/>
      <c r="W423" s="199"/>
      <c r="X423" s="200"/>
      <c r="Y423" s="199"/>
      <c r="Z423" s="200"/>
      <c r="AA423" s="207"/>
      <c r="AB423" s="213">
        <f t="shared" ref="AB423" si="868">+AA423+Z423+V423+Q423+R423+S423+T423+X423</f>
        <v>0</v>
      </c>
      <c r="AC423" s="204" t="str">
        <f t="shared" ref="AC423" si="869">IF(L423="","",(AB423/$AM423))</f>
        <v/>
      </c>
      <c r="AD423" s="199"/>
      <c r="AE423" s="200"/>
      <c r="AF423" s="204" t="str">
        <f t="shared" ref="AF423" si="870">IF(AD423="","",(AE423/$AM423))</f>
        <v/>
      </c>
      <c r="AG423" s="199"/>
      <c r="AH423" s="200"/>
      <c r="AI423" s="204" t="str">
        <f t="shared" ref="AI423" si="871">IF(AG423="","",(AH423/$AM423))</f>
        <v/>
      </c>
      <c r="AJ423" s="199"/>
      <c r="AK423" s="208"/>
      <c r="AL423" s="204" t="str">
        <f t="shared" ref="AL423" si="872">IF(AJ423="","",(AK423/$AM423))</f>
        <v/>
      </c>
      <c r="AM423" s="211">
        <f t="shared" ref="AM423" si="873">AK423+AB423+AH423+AE423</f>
        <v>0</v>
      </c>
    </row>
    <row r="424" spans="1:39" ht="15" customHeight="1" x14ac:dyDescent="0.25">
      <c r="A424" s="214"/>
      <c r="B424" s="199"/>
      <c r="C424" s="199"/>
      <c r="D424" s="199"/>
      <c r="E424" s="199"/>
      <c r="F424" s="218"/>
      <c r="G424" s="199"/>
      <c r="H424" s="216"/>
      <c r="I424" s="199"/>
      <c r="J424" s="216"/>
      <c r="K424" s="103"/>
      <c r="L424" s="103"/>
      <c r="M424" s="103"/>
      <c r="N424" s="102"/>
      <c r="O424" s="102"/>
      <c r="P424" s="105">
        <f t="shared" ref="P424:P427" si="874">N424*O424</f>
        <v>0</v>
      </c>
      <c r="Q424" s="213"/>
      <c r="R424" s="213"/>
      <c r="S424" s="213"/>
      <c r="T424" s="213"/>
      <c r="U424" s="199"/>
      <c r="V424" s="200"/>
      <c r="W424" s="199"/>
      <c r="X424" s="200"/>
      <c r="Y424" s="199"/>
      <c r="Z424" s="200"/>
      <c r="AA424" s="207"/>
      <c r="AB424" s="213"/>
      <c r="AC424" s="205"/>
      <c r="AD424" s="199"/>
      <c r="AE424" s="200"/>
      <c r="AF424" s="205"/>
      <c r="AG424" s="199"/>
      <c r="AH424" s="200"/>
      <c r="AI424" s="205"/>
      <c r="AJ424" s="199"/>
      <c r="AK424" s="209"/>
      <c r="AL424" s="205"/>
      <c r="AM424" s="212"/>
    </row>
    <row r="425" spans="1:39" ht="15" customHeight="1" x14ac:dyDescent="0.25">
      <c r="A425" s="214"/>
      <c r="B425" s="199"/>
      <c r="C425" s="199"/>
      <c r="D425" s="199"/>
      <c r="E425" s="199"/>
      <c r="F425" s="218"/>
      <c r="G425" s="199"/>
      <c r="H425" s="216"/>
      <c r="I425" s="199"/>
      <c r="J425" s="216"/>
      <c r="K425" s="103"/>
      <c r="L425" s="103"/>
      <c r="M425" s="103"/>
      <c r="N425" s="102"/>
      <c r="O425" s="102"/>
      <c r="P425" s="105">
        <f t="shared" si="874"/>
        <v>0</v>
      </c>
      <c r="Q425" s="213"/>
      <c r="R425" s="213"/>
      <c r="S425" s="213"/>
      <c r="T425" s="213"/>
      <c r="U425" s="199"/>
      <c r="V425" s="200"/>
      <c r="W425" s="199"/>
      <c r="X425" s="200"/>
      <c r="Y425" s="199"/>
      <c r="Z425" s="200"/>
      <c r="AA425" s="207"/>
      <c r="AB425" s="213"/>
      <c r="AC425" s="205"/>
      <c r="AD425" s="199"/>
      <c r="AE425" s="200"/>
      <c r="AF425" s="205"/>
      <c r="AG425" s="199"/>
      <c r="AH425" s="200"/>
      <c r="AI425" s="205"/>
      <c r="AJ425" s="199"/>
      <c r="AK425" s="209"/>
      <c r="AL425" s="205"/>
      <c r="AM425" s="212"/>
    </row>
    <row r="426" spans="1:39" ht="15" customHeight="1" x14ac:dyDescent="0.25">
      <c r="A426" s="214"/>
      <c r="B426" s="199"/>
      <c r="C426" s="199"/>
      <c r="D426" s="199"/>
      <c r="E426" s="199"/>
      <c r="F426" s="218"/>
      <c r="G426" s="199"/>
      <c r="H426" s="216"/>
      <c r="I426" s="199"/>
      <c r="J426" s="216"/>
      <c r="K426" s="103"/>
      <c r="L426" s="103"/>
      <c r="M426" s="103"/>
      <c r="N426" s="102"/>
      <c r="O426" s="102"/>
      <c r="P426" s="105">
        <f t="shared" si="874"/>
        <v>0</v>
      </c>
      <c r="Q426" s="213"/>
      <c r="R426" s="213"/>
      <c r="S426" s="213"/>
      <c r="T426" s="213"/>
      <c r="U426" s="199"/>
      <c r="V426" s="200"/>
      <c r="W426" s="199"/>
      <c r="X426" s="200"/>
      <c r="Y426" s="199"/>
      <c r="Z426" s="200"/>
      <c r="AA426" s="207"/>
      <c r="AB426" s="213"/>
      <c r="AC426" s="205"/>
      <c r="AD426" s="199"/>
      <c r="AE426" s="200"/>
      <c r="AF426" s="205"/>
      <c r="AG426" s="199"/>
      <c r="AH426" s="200"/>
      <c r="AI426" s="205"/>
      <c r="AJ426" s="199"/>
      <c r="AK426" s="209"/>
      <c r="AL426" s="205"/>
      <c r="AM426" s="212"/>
    </row>
    <row r="427" spans="1:39" ht="15" customHeight="1" x14ac:dyDescent="0.25">
      <c r="A427" s="214"/>
      <c r="B427" s="199"/>
      <c r="C427" s="199"/>
      <c r="D427" s="199"/>
      <c r="E427" s="199"/>
      <c r="F427" s="218"/>
      <c r="G427" s="199"/>
      <c r="H427" s="217"/>
      <c r="I427" s="199"/>
      <c r="J427" s="217"/>
      <c r="K427" s="103"/>
      <c r="L427" s="103"/>
      <c r="M427" s="103"/>
      <c r="N427" s="102"/>
      <c r="O427" s="102"/>
      <c r="P427" s="105">
        <f t="shared" si="874"/>
        <v>0</v>
      </c>
      <c r="Q427" s="213"/>
      <c r="R427" s="213"/>
      <c r="S427" s="213"/>
      <c r="T427" s="213"/>
      <c r="U427" s="199"/>
      <c r="V427" s="200"/>
      <c r="W427" s="199"/>
      <c r="X427" s="200"/>
      <c r="Y427" s="199"/>
      <c r="Z427" s="200"/>
      <c r="AA427" s="207"/>
      <c r="AB427" s="213"/>
      <c r="AC427" s="206"/>
      <c r="AD427" s="199"/>
      <c r="AE427" s="200"/>
      <c r="AF427" s="206"/>
      <c r="AG427" s="199"/>
      <c r="AH427" s="200"/>
      <c r="AI427" s="206"/>
      <c r="AJ427" s="199"/>
      <c r="AK427" s="210"/>
      <c r="AL427" s="206"/>
      <c r="AM427" s="212"/>
    </row>
    <row r="428" spans="1:39" ht="15" customHeight="1" x14ac:dyDescent="0.25">
      <c r="A428" s="214">
        <v>85</v>
      </c>
      <c r="B428" s="199"/>
      <c r="C428" s="199"/>
      <c r="D428" s="199"/>
      <c r="E428" s="199"/>
      <c r="F428" s="218" t="str">
        <f t="shared" ref="F428" si="875">IF(AM428=40,"TIEMPO COMPLETO",IF(AM428&gt;=20,"MEDIO TIEMPO",IF(AM428&gt;=1,"TIEMPO PARCIAL","")))</f>
        <v/>
      </c>
      <c r="G428" s="199"/>
      <c r="H428" s="215"/>
      <c r="I428" s="199"/>
      <c r="J428" s="215"/>
      <c r="K428" s="103"/>
      <c r="L428" s="103"/>
      <c r="M428" s="103"/>
      <c r="N428" s="102"/>
      <c r="O428" s="102"/>
      <c r="P428" s="105">
        <f>N428*O428</f>
        <v>0</v>
      </c>
      <c r="Q428" s="213">
        <f>SUM(P428:P432)</f>
        <v>0</v>
      </c>
      <c r="R428" s="213">
        <f t="shared" ref="R428" si="876">COUNT(N428:N432)</f>
        <v>0</v>
      </c>
      <c r="S428" s="213">
        <f t="shared" ref="S428" si="877">SUM(O428:O432)</f>
        <v>0</v>
      </c>
      <c r="T428" s="213">
        <f t="shared" ref="T428" si="878">COUNT(N428:N432)</f>
        <v>0</v>
      </c>
      <c r="U428" s="199"/>
      <c r="V428" s="200"/>
      <c r="W428" s="199"/>
      <c r="X428" s="200"/>
      <c r="Y428" s="199"/>
      <c r="Z428" s="200"/>
      <c r="AA428" s="207"/>
      <c r="AB428" s="213">
        <f t="shared" ref="AB428" si="879">+AA428+Z428+V428+Q428+R428+S428+T428+X428</f>
        <v>0</v>
      </c>
      <c r="AC428" s="204" t="str">
        <f t="shared" ref="AC428" si="880">IF(L428="","",(AB428/$AM428))</f>
        <v/>
      </c>
      <c r="AD428" s="199"/>
      <c r="AE428" s="200"/>
      <c r="AF428" s="204" t="str">
        <f t="shared" ref="AF428" si="881">IF(AD428="","",(AE428/$AM428))</f>
        <v/>
      </c>
      <c r="AG428" s="199"/>
      <c r="AH428" s="200"/>
      <c r="AI428" s="204" t="str">
        <f t="shared" ref="AI428" si="882">IF(AG428="","",(AH428/$AM428))</f>
        <v/>
      </c>
      <c r="AJ428" s="199"/>
      <c r="AK428" s="208"/>
      <c r="AL428" s="204" t="str">
        <f t="shared" ref="AL428" si="883">IF(AJ428="","",(AK428/$AM428))</f>
        <v/>
      </c>
      <c r="AM428" s="211">
        <f t="shared" ref="AM428" si="884">AK428+AB428+AH428+AE428</f>
        <v>0</v>
      </c>
    </row>
    <row r="429" spans="1:39" ht="15" customHeight="1" x14ac:dyDescent="0.25">
      <c r="A429" s="214"/>
      <c r="B429" s="199"/>
      <c r="C429" s="199"/>
      <c r="D429" s="199"/>
      <c r="E429" s="199"/>
      <c r="F429" s="218"/>
      <c r="G429" s="199"/>
      <c r="H429" s="216"/>
      <c r="I429" s="199"/>
      <c r="J429" s="216"/>
      <c r="K429" s="103"/>
      <c r="L429" s="103"/>
      <c r="M429" s="103"/>
      <c r="N429" s="102"/>
      <c r="O429" s="102"/>
      <c r="P429" s="105">
        <f t="shared" ref="P429:P432" si="885">N429*O429</f>
        <v>0</v>
      </c>
      <c r="Q429" s="213"/>
      <c r="R429" s="213"/>
      <c r="S429" s="213"/>
      <c r="T429" s="213"/>
      <c r="U429" s="199"/>
      <c r="V429" s="200"/>
      <c r="W429" s="199"/>
      <c r="X429" s="200"/>
      <c r="Y429" s="199"/>
      <c r="Z429" s="200"/>
      <c r="AA429" s="207"/>
      <c r="AB429" s="213"/>
      <c r="AC429" s="205"/>
      <c r="AD429" s="199"/>
      <c r="AE429" s="200"/>
      <c r="AF429" s="205"/>
      <c r="AG429" s="199"/>
      <c r="AH429" s="200"/>
      <c r="AI429" s="205"/>
      <c r="AJ429" s="199"/>
      <c r="AK429" s="209"/>
      <c r="AL429" s="205"/>
      <c r="AM429" s="212"/>
    </row>
    <row r="430" spans="1:39" ht="15" customHeight="1" x14ac:dyDescent="0.25">
      <c r="A430" s="214"/>
      <c r="B430" s="199"/>
      <c r="C430" s="199"/>
      <c r="D430" s="199"/>
      <c r="E430" s="199"/>
      <c r="F430" s="218"/>
      <c r="G430" s="199"/>
      <c r="H430" s="216"/>
      <c r="I430" s="199"/>
      <c r="J430" s="216"/>
      <c r="K430" s="103"/>
      <c r="L430" s="103"/>
      <c r="M430" s="103"/>
      <c r="N430" s="102"/>
      <c r="O430" s="102"/>
      <c r="P430" s="105">
        <f t="shared" si="885"/>
        <v>0</v>
      </c>
      <c r="Q430" s="213"/>
      <c r="R430" s="213"/>
      <c r="S430" s="213"/>
      <c r="T430" s="213"/>
      <c r="U430" s="199"/>
      <c r="V430" s="200"/>
      <c r="W430" s="199"/>
      <c r="X430" s="200"/>
      <c r="Y430" s="199"/>
      <c r="Z430" s="200"/>
      <c r="AA430" s="207"/>
      <c r="AB430" s="213"/>
      <c r="AC430" s="205"/>
      <c r="AD430" s="199"/>
      <c r="AE430" s="200"/>
      <c r="AF430" s="205"/>
      <c r="AG430" s="199"/>
      <c r="AH430" s="200"/>
      <c r="AI430" s="205"/>
      <c r="AJ430" s="199"/>
      <c r="AK430" s="209"/>
      <c r="AL430" s="205"/>
      <c r="AM430" s="212"/>
    </row>
    <row r="431" spans="1:39" ht="15" customHeight="1" x14ac:dyDescent="0.25">
      <c r="A431" s="214"/>
      <c r="B431" s="199"/>
      <c r="C431" s="199"/>
      <c r="D431" s="199"/>
      <c r="E431" s="199"/>
      <c r="F431" s="218"/>
      <c r="G431" s="199"/>
      <c r="H431" s="216"/>
      <c r="I431" s="199"/>
      <c r="J431" s="216"/>
      <c r="K431" s="103"/>
      <c r="L431" s="103"/>
      <c r="M431" s="103"/>
      <c r="N431" s="102"/>
      <c r="O431" s="102"/>
      <c r="P431" s="105">
        <f t="shared" si="885"/>
        <v>0</v>
      </c>
      <c r="Q431" s="213"/>
      <c r="R431" s="213"/>
      <c r="S431" s="213"/>
      <c r="T431" s="213"/>
      <c r="U431" s="199"/>
      <c r="V431" s="200"/>
      <c r="W431" s="199"/>
      <c r="X431" s="200"/>
      <c r="Y431" s="199"/>
      <c r="Z431" s="200"/>
      <c r="AA431" s="207"/>
      <c r="AB431" s="213"/>
      <c r="AC431" s="205"/>
      <c r="AD431" s="199"/>
      <c r="AE431" s="200"/>
      <c r="AF431" s="205"/>
      <c r="AG431" s="199"/>
      <c r="AH431" s="200"/>
      <c r="AI431" s="205"/>
      <c r="AJ431" s="199"/>
      <c r="AK431" s="209"/>
      <c r="AL431" s="205"/>
      <c r="AM431" s="212"/>
    </row>
    <row r="432" spans="1:39" ht="15" customHeight="1" x14ac:dyDescent="0.25">
      <c r="A432" s="214"/>
      <c r="B432" s="199"/>
      <c r="C432" s="199"/>
      <c r="D432" s="199"/>
      <c r="E432" s="199"/>
      <c r="F432" s="218"/>
      <c r="G432" s="199"/>
      <c r="H432" s="217"/>
      <c r="I432" s="199"/>
      <c r="J432" s="217"/>
      <c r="K432" s="103"/>
      <c r="L432" s="103"/>
      <c r="M432" s="103"/>
      <c r="N432" s="102"/>
      <c r="O432" s="102"/>
      <c r="P432" s="105">
        <f t="shared" si="885"/>
        <v>0</v>
      </c>
      <c r="Q432" s="213"/>
      <c r="R432" s="213"/>
      <c r="S432" s="213"/>
      <c r="T432" s="213"/>
      <c r="U432" s="199"/>
      <c r="V432" s="200"/>
      <c r="W432" s="199"/>
      <c r="X432" s="200"/>
      <c r="Y432" s="199"/>
      <c r="Z432" s="200"/>
      <c r="AA432" s="207"/>
      <c r="AB432" s="213"/>
      <c r="AC432" s="206"/>
      <c r="AD432" s="199"/>
      <c r="AE432" s="200"/>
      <c r="AF432" s="206"/>
      <c r="AG432" s="199"/>
      <c r="AH432" s="200"/>
      <c r="AI432" s="206"/>
      <c r="AJ432" s="199"/>
      <c r="AK432" s="210"/>
      <c r="AL432" s="206"/>
      <c r="AM432" s="212"/>
    </row>
    <row r="433" spans="1:39" ht="15" customHeight="1" x14ac:dyDescent="0.25">
      <c r="A433" s="214">
        <v>86</v>
      </c>
      <c r="B433" s="199"/>
      <c r="C433" s="199"/>
      <c r="D433" s="199"/>
      <c r="E433" s="199"/>
      <c r="F433" s="218" t="str">
        <f t="shared" ref="F433" si="886">IF(AM433=40,"TIEMPO COMPLETO",IF(AM433&gt;=20,"MEDIO TIEMPO",IF(AM433&gt;=1,"TIEMPO PARCIAL","")))</f>
        <v/>
      </c>
      <c r="G433" s="199"/>
      <c r="H433" s="215"/>
      <c r="I433" s="199"/>
      <c r="J433" s="215"/>
      <c r="K433" s="103"/>
      <c r="L433" s="103"/>
      <c r="M433" s="103"/>
      <c r="N433" s="102"/>
      <c r="O433" s="102"/>
      <c r="P433" s="105">
        <f>N433*O433</f>
        <v>0</v>
      </c>
      <c r="Q433" s="213">
        <f>SUM(P433:P437)</f>
        <v>0</v>
      </c>
      <c r="R433" s="213">
        <f t="shared" ref="R433" si="887">COUNT(N433:N437)</f>
        <v>0</v>
      </c>
      <c r="S433" s="213">
        <f t="shared" ref="S433" si="888">SUM(O433:O437)</f>
        <v>0</v>
      </c>
      <c r="T433" s="213">
        <f t="shared" ref="T433" si="889">COUNT(N433:N437)</f>
        <v>0</v>
      </c>
      <c r="U433" s="199"/>
      <c r="V433" s="200"/>
      <c r="W433" s="199"/>
      <c r="X433" s="200"/>
      <c r="Y433" s="199"/>
      <c r="Z433" s="200"/>
      <c r="AA433" s="207"/>
      <c r="AB433" s="213">
        <f t="shared" ref="AB433" si="890">+AA433+Z433+V433+Q433+R433+S433+T433+X433</f>
        <v>0</v>
      </c>
      <c r="AC433" s="204" t="str">
        <f t="shared" ref="AC433" si="891">IF(L433="","",(AB433/$AM433))</f>
        <v/>
      </c>
      <c r="AD433" s="199"/>
      <c r="AE433" s="200"/>
      <c r="AF433" s="204" t="str">
        <f t="shared" ref="AF433" si="892">IF(AD433="","",(AE433/$AM433))</f>
        <v/>
      </c>
      <c r="AG433" s="199"/>
      <c r="AH433" s="200"/>
      <c r="AI433" s="204" t="str">
        <f t="shared" ref="AI433" si="893">IF(AG433="","",(AH433/$AM433))</f>
        <v/>
      </c>
      <c r="AJ433" s="199"/>
      <c r="AK433" s="208"/>
      <c r="AL433" s="204" t="str">
        <f t="shared" ref="AL433" si="894">IF(AJ433="","",(AK433/$AM433))</f>
        <v/>
      </c>
      <c r="AM433" s="211">
        <f t="shared" ref="AM433" si="895">AK433+AB433+AH433+AE433</f>
        <v>0</v>
      </c>
    </row>
    <row r="434" spans="1:39" ht="15" customHeight="1" x14ac:dyDescent="0.25">
      <c r="A434" s="214"/>
      <c r="B434" s="199"/>
      <c r="C434" s="199"/>
      <c r="D434" s="199"/>
      <c r="E434" s="199"/>
      <c r="F434" s="218"/>
      <c r="G434" s="199"/>
      <c r="H434" s="216"/>
      <c r="I434" s="199"/>
      <c r="J434" s="216"/>
      <c r="K434" s="103"/>
      <c r="L434" s="103"/>
      <c r="M434" s="103"/>
      <c r="N434" s="102"/>
      <c r="O434" s="102"/>
      <c r="P434" s="105">
        <f t="shared" ref="P434:P437" si="896">N434*O434</f>
        <v>0</v>
      </c>
      <c r="Q434" s="213"/>
      <c r="R434" s="213"/>
      <c r="S434" s="213"/>
      <c r="T434" s="213"/>
      <c r="U434" s="199"/>
      <c r="V434" s="200"/>
      <c r="W434" s="199"/>
      <c r="X434" s="200"/>
      <c r="Y434" s="199"/>
      <c r="Z434" s="200"/>
      <c r="AA434" s="207"/>
      <c r="AB434" s="213"/>
      <c r="AC434" s="205"/>
      <c r="AD434" s="199"/>
      <c r="AE434" s="200"/>
      <c r="AF434" s="205"/>
      <c r="AG434" s="199"/>
      <c r="AH434" s="200"/>
      <c r="AI434" s="205"/>
      <c r="AJ434" s="199"/>
      <c r="AK434" s="209"/>
      <c r="AL434" s="205"/>
      <c r="AM434" s="212"/>
    </row>
    <row r="435" spans="1:39" ht="15" customHeight="1" x14ac:dyDescent="0.25">
      <c r="A435" s="214"/>
      <c r="B435" s="199"/>
      <c r="C435" s="199"/>
      <c r="D435" s="199"/>
      <c r="E435" s="199"/>
      <c r="F435" s="218"/>
      <c r="G435" s="199"/>
      <c r="H435" s="216"/>
      <c r="I435" s="199"/>
      <c r="J435" s="216"/>
      <c r="K435" s="103"/>
      <c r="L435" s="103"/>
      <c r="M435" s="103"/>
      <c r="N435" s="102"/>
      <c r="O435" s="102"/>
      <c r="P435" s="105">
        <f t="shared" si="896"/>
        <v>0</v>
      </c>
      <c r="Q435" s="213"/>
      <c r="R435" s="213"/>
      <c r="S435" s="213"/>
      <c r="T435" s="213"/>
      <c r="U435" s="199"/>
      <c r="V435" s="200"/>
      <c r="W435" s="199"/>
      <c r="X435" s="200"/>
      <c r="Y435" s="199"/>
      <c r="Z435" s="200"/>
      <c r="AA435" s="207"/>
      <c r="AB435" s="213"/>
      <c r="AC435" s="205"/>
      <c r="AD435" s="199"/>
      <c r="AE435" s="200"/>
      <c r="AF435" s="205"/>
      <c r="AG435" s="199"/>
      <c r="AH435" s="200"/>
      <c r="AI435" s="205"/>
      <c r="AJ435" s="199"/>
      <c r="AK435" s="209"/>
      <c r="AL435" s="205"/>
      <c r="AM435" s="212"/>
    </row>
    <row r="436" spans="1:39" ht="15" customHeight="1" x14ac:dyDescent="0.25">
      <c r="A436" s="214"/>
      <c r="B436" s="199"/>
      <c r="C436" s="199"/>
      <c r="D436" s="199"/>
      <c r="E436" s="199"/>
      <c r="F436" s="218"/>
      <c r="G436" s="199"/>
      <c r="H436" s="216"/>
      <c r="I436" s="199"/>
      <c r="J436" s="216"/>
      <c r="K436" s="103"/>
      <c r="L436" s="103"/>
      <c r="M436" s="103"/>
      <c r="N436" s="102"/>
      <c r="O436" s="102"/>
      <c r="P436" s="105">
        <f t="shared" si="896"/>
        <v>0</v>
      </c>
      <c r="Q436" s="213"/>
      <c r="R436" s="213"/>
      <c r="S436" s="213"/>
      <c r="T436" s="213"/>
      <c r="U436" s="199"/>
      <c r="V436" s="200"/>
      <c r="W436" s="199"/>
      <c r="X436" s="200"/>
      <c r="Y436" s="199"/>
      <c r="Z436" s="200"/>
      <c r="AA436" s="207"/>
      <c r="AB436" s="213"/>
      <c r="AC436" s="205"/>
      <c r="AD436" s="199"/>
      <c r="AE436" s="200"/>
      <c r="AF436" s="205"/>
      <c r="AG436" s="199"/>
      <c r="AH436" s="200"/>
      <c r="AI436" s="205"/>
      <c r="AJ436" s="199"/>
      <c r="AK436" s="209"/>
      <c r="AL436" s="205"/>
      <c r="AM436" s="212"/>
    </row>
    <row r="437" spans="1:39" ht="15" customHeight="1" x14ac:dyDescent="0.25">
      <c r="A437" s="214"/>
      <c r="B437" s="199"/>
      <c r="C437" s="199"/>
      <c r="D437" s="199"/>
      <c r="E437" s="199"/>
      <c r="F437" s="218"/>
      <c r="G437" s="199"/>
      <c r="H437" s="217"/>
      <c r="I437" s="199"/>
      <c r="J437" s="217"/>
      <c r="K437" s="103"/>
      <c r="L437" s="103"/>
      <c r="M437" s="103"/>
      <c r="N437" s="102"/>
      <c r="O437" s="102"/>
      <c r="P437" s="105">
        <f t="shared" si="896"/>
        <v>0</v>
      </c>
      <c r="Q437" s="213"/>
      <c r="R437" s="213"/>
      <c r="S437" s="213"/>
      <c r="T437" s="213"/>
      <c r="U437" s="199"/>
      <c r="V437" s="200"/>
      <c r="W437" s="199"/>
      <c r="X437" s="200"/>
      <c r="Y437" s="199"/>
      <c r="Z437" s="200"/>
      <c r="AA437" s="207"/>
      <c r="AB437" s="213"/>
      <c r="AC437" s="206"/>
      <c r="AD437" s="199"/>
      <c r="AE437" s="200"/>
      <c r="AF437" s="206"/>
      <c r="AG437" s="199"/>
      <c r="AH437" s="200"/>
      <c r="AI437" s="206"/>
      <c r="AJ437" s="199"/>
      <c r="AK437" s="210"/>
      <c r="AL437" s="206"/>
      <c r="AM437" s="212"/>
    </row>
    <row r="438" spans="1:39" ht="15" customHeight="1" x14ac:dyDescent="0.25">
      <c r="A438" s="214">
        <v>87</v>
      </c>
      <c r="B438" s="199"/>
      <c r="C438" s="199"/>
      <c r="D438" s="199"/>
      <c r="E438" s="199"/>
      <c r="F438" s="218" t="str">
        <f t="shared" ref="F438" si="897">IF(AM438=40,"TIEMPO COMPLETO",IF(AM438&gt;=20,"MEDIO TIEMPO",IF(AM438&gt;=1,"TIEMPO PARCIAL","")))</f>
        <v/>
      </c>
      <c r="G438" s="199"/>
      <c r="H438" s="215"/>
      <c r="I438" s="199"/>
      <c r="J438" s="215"/>
      <c r="K438" s="103"/>
      <c r="L438" s="103"/>
      <c r="M438" s="103"/>
      <c r="N438" s="102"/>
      <c r="O438" s="102"/>
      <c r="P438" s="105">
        <f>N438*O438</f>
        <v>0</v>
      </c>
      <c r="Q438" s="213">
        <f>SUM(P438:P442)</f>
        <v>0</v>
      </c>
      <c r="R438" s="213">
        <f t="shared" ref="R438" si="898">COUNT(N438:N442)</f>
        <v>0</v>
      </c>
      <c r="S438" s="213">
        <f t="shared" ref="S438" si="899">SUM(O438:O442)</f>
        <v>0</v>
      </c>
      <c r="T438" s="213">
        <f t="shared" ref="T438" si="900">COUNT(N438:N442)</f>
        <v>0</v>
      </c>
      <c r="U438" s="199"/>
      <c r="V438" s="200"/>
      <c r="W438" s="199"/>
      <c r="X438" s="200"/>
      <c r="Y438" s="199"/>
      <c r="Z438" s="200"/>
      <c r="AA438" s="207"/>
      <c r="AB438" s="213">
        <f t="shared" ref="AB438" si="901">+AA438+Z438+V438+Q438+R438+S438+T438+X438</f>
        <v>0</v>
      </c>
      <c r="AC438" s="204" t="str">
        <f t="shared" ref="AC438" si="902">IF(L438="","",(AB438/$AM438))</f>
        <v/>
      </c>
      <c r="AD438" s="199"/>
      <c r="AE438" s="200"/>
      <c r="AF438" s="204" t="str">
        <f t="shared" ref="AF438" si="903">IF(AD438="","",(AE438/$AM438))</f>
        <v/>
      </c>
      <c r="AG438" s="199"/>
      <c r="AH438" s="200"/>
      <c r="AI438" s="204" t="str">
        <f t="shared" ref="AI438" si="904">IF(AG438="","",(AH438/$AM438))</f>
        <v/>
      </c>
      <c r="AJ438" s="199"/>
      <c r="AK438" s="208"/>
      <c r="AL438" s="204" t="str">
        <f t="shared" ref="AL438" si="905">IF(AJ438="","",(AK438/$AM438))</f>
        <v/>
      </c>
      <c r="AM438" s="211">
        <f t="shared" ref="AM438" si="906">AK438+AB438+AH438+AE438</f>
        <v>0</v>
      </c>
    </row>
    <row r="439" spans="1:39" ht="15" customHeight="1" x14ac:dyDescent="0.25">
      <c r="A439" s="214"/>
      <c r="B439" s="199"/>
      <c r="C439" s="199"/>
      <c r="D439" s="199"/>
      <c r="E439" s="199"/>
      <c r="F439" s="218"/>
      <c r="G439" s="199"/>
      <c r="H439" s="216"/>
      <c r="I439" s="199"/>
      <c r="J439" s="216"/>
      <c r="K439" s="103"/>
      <c r="L439" s="103"/>
      <c r="M439" s="103"/>
      <c r="N439" s="102"/>
      <c r="O439" s="102"/>
      <c r="P439" s="105">
        <f t="shared" ref="P439:P442" si="907">N439*O439</f>
        <v>0</v>
      </c>
      <c r="Q439" s="213"/>
      <c r="R439" s="213"/>
      <c r="S439" s="213"/>
      <c r="T439" s="213"/>
      <c r="U439" s="199"/>
      <c r="V439" s="200"/>
      <c r="W439" s="199"/>
      <c r="X439" s="200"/>
      <c r="Y439" s="199"/>
      <c r="Z439" s="200"/>
      <c r="AA439" s="207"/>
      <c r="AB439" s="213"/>
      <c r="AC439" s="205"/>
      <c r="AD439" s="199"/>
      <c r="AE439" s="200"/>
      <c r="AF439" s="205"/>
      <c r="AG439" s="199"/>
      <c r="AH439" s="200"/>
      <c r="AI439" s="205"/>
      <c r="AJ439" s="199"/>
      <c r="AK439" s="209"/>
      <c r="AL439" s="205"/>
      <c r="AM439" s="212"/>
    </row>
    <row r="440" spans="1:39" ht="15" customHeight="1" x14ac:dyDescent="0.25">
      <c r="A440" s="214"/>
      <c r="B440" s="199"/>
      <c r="C440" s="199"/>
      <c r="D440" s="199"/>
      <c r="E440" s="199"/>
      <c r="F440" s="218"/>
      <c r="G440" s="199"/>
      <c r="H440" s="216"/>
      <c r="I440" s="199"/>
      <c r="J440" s="216"/>
      <c r="K440" s="103"/>
      <c r="L440" s="103"/>
      <c r="M440" s="103"/>
      <c r="N440" s="102"/>
      <c r="O440" s="102"/>
      <c r="P440" s="105">
        <f t="shared" si="907"/>
        <v>0</v>
      </c>
      <c r="Q440" s="213"/>
      <c r="R440" s="213"/>
      <c r="S440" s="213"/>
      <c r="T440" s="213"/>
      <c r="U440" s="199"/>
      <c r="V440" s="200"/>
      <c r="W440" s="199"/>
      <c r="X440" s="200"/>
      <c r="Y440" s="199"/>
      <c r="Z440" s="200"/>
      <c r="AA440" s="207"/>
      <c r="AB440" s="213"/>
      <c r="AC440" s="205"/>
      <c r="AD440" s="199"/>
      <c r="AE440" s="200"/>
      <c r="AF440" s="205"/>
      <c r="AG440" s="199"/>
      <c r="AH440" s="200"/>
      <c r="AI440" s="205"/>
      <c r="AJ440" s="199"/>
      <c r="AK440" s="209"/>
      <c r="AL440" s="205"/>
      <c r="AM440" s="212"/>
    </row>
    <row r="441" spans="1:39" ht="15" customHeight="1" x14ac:dyDescent="0.25">
      <c r="A441" s="214"/>
      <c r="B441" s="199"/>
      <c r="C441" s="199"/>
      <c r="D441" s="199"/>
      <c r="E441" s="199"/>
      <c r="F441" s="218"/>
      <c r="G441" s="199"/>
      <c r="H441" s="216"/>
      <c r="I441" s="199"/>
      <c r="J441" s="216"/>
      <c r="K441" s="103"/>
      <c r="L441" s="103"/>
      <c r="M441" s="103"/>
      <c r="N441" s="102"/>
      <c r="O441" s="102"/>
      <c r="P441" s="105">
        <f t="shared" si="907"/>
        <v>0</v>
      </c>
      <c r="Q441" s="213"/>
      <c r="R441" s="213"/>
      <c r="S441" s="213"/>
      <c r="T441" s="213"/>
      <c r="U441" s="199"/>
      <c r="V441" s="200"/>
      <c r="W441" s="199"/>
      <c r="X441" s="200"/>
      <c r="Y441" s="199"/>
      <c r="Z441" s="200"/>
      <c r="AA441" s="207"/>
      <c r="AB441" s="213"/>
      <c r="AC441" s="205"/>
      <c r="AD441" s="199"/>
      <c r="AE441" s="200"/>
      <c r="AF441" s="205"/>
      <c r="AG441" s="199"/>
      <c r="AH441" s="200"/>
      <c r="AI441" s="205"/>
      <c r="AJ441" s="199"/>
      <c r="AK441" s="209"/>
      <c r="AL441" s="205"/>
      <c r="AM441" s="212"/>
    </row>
    <row r="442" spans="1:39" ht="15" customHeight="1" x14ac:dyDescent="0.25">
      <c r="A442" s="214"/>
      <c r="B442" s="199"/>
      <c r="C442" s="199"/>
      <c r="D442" s="199"/>
      <c r="E442" s="199"/>
      <c r="F442" s="218"/>
      <c r="G442" s="199"/>
      <c r="H442" s="217"/>
      <c r="I442" s="199"/>
      <c r="J442" s="217"/>
      <c r="K442" s="103"/>
      <c r="L442" s="103"/>
      <c r="M442" s="103"/>
      <c r="N442" s="102"/>
      <c r="O442" s="102"/>
      <c r="P442" s="105">
        <f t="shared" si="907"/>
        <v>0</v>
      </c>
      <c r="Q442" s="213"/>
      <c r="R442" s="213"/>
      <c r="S442" s="213"/>
      <c r="T442" s="213"/>
      <c r="U442" s="199"/>
      <c r="V442" s="200"/>
      <c r="W442" s="199"/>
      <c r="X442" s="200"/>
      <c r="Y442" s="199"/>
      <c r="Z442" s="200"/>
      <c r="AA442" s="207"/>
      <c r="AB442" s="213"/>
      <c r="AC442" s="206"/>
      <c r="AD442" s="199"/>
      <c r="AE442" s="200"/>
      <c r="AF442" s="206"/>
      <c r="AG442" s="199"/>
      <c r="AH442" s="200"/>
      <c r="AI442" s="206"/>
      <c r="AJ442" s="199"/>
      <c r="AK442" s="210"/>
      <c r="AL442" s="206"/>
      <c r="AM442" s="212"/>
    </row>
    <row r="443" spans="1:39" ht="15" customHeight="1" x14ac:dyDescent="0.25">
      <c r="A443" s="214">
        <v>88</v>
      </c>
      <c r="B443" s="199"/>
      <c r="C443" s="199"/>
      <c r="D443" s="199"/>
      <c r="E443" s="199"/>
      <c r="F443" s="218" t="str">
        <f t="shared" ref="F443" si="908">IF(AM443=40,"TIEMPO COMPLETO",IF(AM443&gt;=20,"MEDIO TIEMPO",IF(AM443&gt;=1,"TIEMPO PARCIAL","")))</f>
        <v/>
      </c>
      <c r="G443" s="199"/>
      <c r="H443" s="215"/>
      <c r="I443" s="199"/>
      <c r="J443" s="215"/>
      <c r="K443" s="103"/>
      <c r="L443" s="103"/>
      <c r="M443" s="103"/>
      <c r="N443" s="102"/>
      <c r="O443" s="102"/>
      <c r="P443" s="105">
        <f>N443*O443</f>
        <v>0</v>
      </c>
      <c r="Q443" s="213">
        <f>SUM(P443:P447)</f>
        <v>0</v>
      </c>
      <c r="R443" s="213">
        <f t="shared" ref="R443" si="909">COUNT(N443:N447)</f>
        <v>0</v>
      </c>
      <c r="S443" s="213">
        <f t="shared" ref="S443" si="910">SUM(O443:O447)</f>
        <v>0</v>
      </c>
      <c r="T443" s="213">
        <f t="shared" ref="T443" si="911">COUNT(N443:N447)</f>
        <v>0</v>
      </c>
      <c r="U443" s="199"/>
      <c r="V443" s="200"/>
      <c r="W443" s="199"/>
      <c r="X443" s="200"/>
      <c r="Y443" s="199"/>
      <c r="Z443" s="200"/>
      <c r="AA443" s="207"/>
      <c r="AB443" s="213">
        <f t="shared" ref="AB443" si="912">+AA443+Z443+V443+Q443+R443+S443+T443+X443</f>
        <v>0</v>
      </c>
      <c r="AC443" s="204" t="str">
        <f t="shared" ref="AC443" si="913">IF(L443="","",(AB443/$AM443))</f>
        <v/>
      </c>
      <c r="AD443" s="199"/>
      <c r="AE443" s="200"/>
      <c r="AF443" s="204" t="str">
        <f t="shared" ref="AF443" si="914">IF(AD443="","",(AE443/$AM443))</f>
        <v/>
      </c>
      <c r="AG443" s="199"/>
      <c r="AH443" s="200"/>
      <c r="AI443" s="204" t="str">
        <f t="shared" ref="AI443" si="915">IF(AG443="","",(AH443/$AM443))</f>
        <v/>
      </c>
      <c r="AJ443" s="199"/>
      <c r="AK443" s="208"/>
      <c r="AL443" s="204" t="str">
        <f t="shared" ref="AL443" si="916">IF(AJ443="","",(AK443/$AM443))</f>
        <v/>
      </c>
      <c r="AM443" s="211">
        <f t="shared" ref="AM443" si="917">AK443+AB443+AH443+AE443</f>
        <v>0</v>
      </c>
    </row>
    <row r="444" spans="1:39" ht="15" customHeight="1" x14ac:dyDescent="0.25">
      <c r="A444" s="214"/>
      <c r="B444" s="199"/>
      <c r="C444" s="199"/>
      <c r="D444" s="199"/>
      <c r="E444" s="199"/>
      <c r="F444" s="218"/>
      <c r="G444" s="199"/>
      <c r="H444" s="216"/>
      <c r="I444" s="199"/>
      <c r="J444" s="216"/>
      <c r="K444" s="103"/>
      <c r="L444" s="103"/>
      <c r="M444" s="103"/>
      <c r="N444" s="102"/>
      <c r="O444" s="102"/>
      <c r="P444" s="105">
        <f t="shared" ref="P444:P447" si="918">N444*O444</f>
        <v>0</v>
      </c>
      <c r="Q444" s="213"/>
      <c r="R444" s="213"/>
      <c r="S444" s="213"/>
      <c r="T444" s="213"/>
      <c r="U444" s="199"/>
      <c r="V444" s="200"/>
      <c r="W444" s="199"/>
      <c r="X444" s="200"/>
      <c r="Y444" s="199"/>
      <c r="Z444" s="200"/>
      <c r="AA444" s="207"/>
      <c r="AB444" s="213"/>
      <c r="AC444" s="205"/>
      <c r="AD444" s="199"/>
      <c r="AE444" s="200"/>
      <c r="AF444" s="205"/>
      <c r="AG444" s="199"/>
      <c r="AH444" s="200"/>
      <c r="AI444" s="205"/>
      <c r="AJ444" s="199"/>
      <c r="AK444" s="209"/>
      <c r="AL444" s="205"/>
      <c r="AM444" s="212"/>
    </row>
    <row r="445" spans="1:39" ht="15" customHeight="1" x14ac:dyDescent="0.25">
      <c r="A445" s="214"/>
      <c r="B445" s="199"/>
      <c r="C445" s="199"/>
      <c r="D445" s="199"/>
      <c r="E445" s="199"/>
      <c r="F445" s="218"/>
      <c r="G445" s="199"/>
      <c r="H445" s="216"/>
      <c r="I445" s="199"/>
      <c r="J445" s="216"/>
      <c r="K445" s="103"/>
      <c r="L445" s="103"/>
      <c r="M445" s="103"/>
      <c r="N445" s="102"/>
      <c r="O445" s="102"/>
      <c r="P445" s="105">
        <f t="shared" si="918"/>
        <v>0</v>
      </c>
      <c r="Q445" s="213"/>
      <c r="R445" s="213"/>
      <c r="S445" s="213"/>
      <c r="T445" s="213"/>
      <c r="U445" s="199"/>
      <c r="V445" s="200"/>
      <c r="W445" s="199"/>
      <c r="X445" s="200"/>
      <c r="Y445" s="199"/>
      <c r="Z445" s="200"/>
      <c r="AA445" s="207"/>
      <c r="AB445" s="213"/>
      <c r="AC445" s="205"/>
      <c r="AD445" s="199"/>
      <c r="AE445" s="200"/>
      <c r="AF445" s="205"/>
      <c r="AG445" s="199"/>
      <c r="AH445" s="200"/>
      <c r="AI445" s="205"/>
      <c r="AJ445" s="199"/>
      <c r="AK445" s="209"/>
      <c r="AL445" s="205"/>
      <c r="AM445" s="212"/>
    </row>
    <row r="446" spans="1:39" ht="15" customHeight="1" x14ac:dyDescent="0.25">
      <c r="A446" s="214"/>
      <c r="B446" s="199"/>
      <c r="C446" s="199"/>
      <c r="D446" s="199"/>
      <c r="E446" s="199"/>
      <c r="F446" s="218"/>
      <c r="G446" s="199"/>
      <c r="H446" s="216"/>
      <c r="I446" s="199"/>
      <c r="J446" s="216"/>
      <c r="K446" s="103"/>
      <c r="L446" s="103"/>
      <c r="M446" s="103"/>
      <c r="N446" s="102"/>
      <c r="O446" s="102"/>
      <c r="P446" s="105">
        <f t="shared" si="918"/>
        <v>0</v>
      </c>
      <c r="Q446" s="213"/>
      <c r="R446" s="213"/>
      <c r="S446" s="213"/>
      <c r="T446" s="213"/>
      <c r="U446" s="199"/>
      <c r="V446" s="200"/>
      <c r="W446" s="199"/>
      <c r="X446" s="200"/>
      <c r="Y446" s="199"/>
      <c r="Z446" s="200"/>
      <c r="AA446" s="207"/>
      <c r="AB446" s="213"/>
      <c r="AC446" s="205"/>
      <c r="AD446" s="199"/>
      <c r="AE446" s="200"/>
      <c r="AF446" s="205"/>
      <c r="AG446" s="199"/>
      <c r="AH446" s="200"/>
      <c r="AI446" s="205"/>
      <c r="AJ446" s="199"/>
      <c r="AK446" s="209"/>
      <c r="AL446" s="205"/>
      <c r="AM446" s="212"/>
    </row>
    <row r="447" spans="1:39" ht="15" customHeight="1" x14ac:dyDescent="0.25">
      <c r="A447" s="214"/>
      <c r="B447" s="199"/>
      <c r="C447" s="199"/>
      <c r="D447" s="199"/>
      <c r="E447" s="199"/>
      <c r="F447" s="218"/>
      <c r="G447" s="199"/>
      <c r="H447" s="217"/>
      <c r="I447" s="199"/>
      <c r="J447" s="217"/>
      <c r="K447" s="103"/>
      <c r="L447" s="103"/>
      <c r="M447" s="103"/>
      <c r="N447" s="102"/>
      <c r="O447" s="102"/>
      <c r="P447" s="105">
        <f t="shared" si="918"/>
        <v>0</v>
      </c>
      <c r="Q447" s="213"/>
      <c r="R447" s="213"/>
      <c r="S447" s="213"/>
      <c r="T447" s="213"/>
      <c r="U447" s="199"/>
      <c r="V447" s="200"/>
      <c r="W447" s="199"/>
      <c r="X447" s="200"/>
      <c r="Y447" s="199"/>
      <c r="Z447" s="200"/>
      <c r="AA447" s="207"/>
      <c r="AB447" s="213"/>
      <c r="AC447" s="206"/>
      <c r="AD447" s="199"/>
      <c r="AE447" s="200"/>
      <c r="AF447" s="206"/>
      <c r="AG447" s="199"/>
      <c r="AH447" s="200"/>
      <c r="AI447" s="206"/>
      <c r="AJ447" s="199"/>
      <c r="AK447" s="210"/>
      <c r="AL447" s="206"/>
      <c r="AM447" s="212"/>
    </row>
    <row r="448" spans="1:39" ht="15" customHeight="1" x14ac:dyDescent="0.25">
      <c r="A448" s="214">
        <v>89</v>
      </c>
      <c r="B448" s="199"/>
      <c r="C448" s="199"/>
      <c r="D448" s="199"/>
      <c r="E448" s="199"/>
      <c r="F448" s="218" t="str">
        <f t="shared" ref="F448" si="919">IF(AM448=40,"TIEMPO COMPLETO",IF(AM448&gt;=20,"MEDIO TIEMPO",IF(AM448&gt;=1,"TIEMPO PARCIAL","")))</f>
        <v/>
      </c>
      <c r="G448" s="199"/>
      <c r="H448" s="215"/>
      <c r="I448" s="199"/>
      <c r="J448" s="215"/>
      <c r="K448" s="103"/>
      <c r="L448" s="103"/>
      <c r="M448" s="103"/>
      <c r="N448" s="102"/>
      <c r="O448" s="102"/>
      <c r="P448" s="105">
        <f>N448*O448</f>
        <v>0</v>
      </c>
      <c r="Q448" s="213">
        <f>SUM(P448:P452)</f>
        <v>0</v>
      </c>
      <c r="R448" s="213">
        <f t="shared" ref="R448" si="920">COUNT(N448:N452)</f>
        <v>0</v>
      </c>
      <c r="S448" s="213">
        <f t="shared" ref="S448" si="921">SUM(O448:O452)</f>
        <v>0</v>
      </c>
      <c r="T448" s="213">
        <f t="shared" ref="T448" si="922">COUNT(N448:N452)</f>
        <v>0</v>
      </c>
      <c r="U448" s="199"/>
      <c r="V448" s="200"/>
      <c r="W448" s="199"/>
      <c r="X448" s="200"/>
      <c r="Y448" s="199"/>
      <c r="Z448" s="200"/>
      <c r="AA448" s="207"/>
      <c r="AB448" s="213">
        <f t="shared" ref="AB448" si="923">+AA448+Z448+V448+Q448+R448+S448+T448+X448</f>
        <v>0</v>
      </c>
      <c r="AC448" s="204" t="str">
        <f t="shared" ref="AC448" si="924">IF(L448="","",(AB448/$AM448))</f>
        <v/>
      </c>
      <c r="AD448" s="199"/>
      <c r="AE448" s="200"/>
      <c r="AF448" s="204" t="str">
        <f t="shared" ref="AF448" si="925">IF(AD448="","",(AE448/$AM448))</f>
        <v/>
      </c>
      <c r="AG448" s="199"/>
      <c r="AH448" s="200"/>
      <c r="AI448" s="204" t="str">
        <f t="shared" ref="AI448" si="926">IF(AG448="","",(AH448/$AM448))</f>
        <v/>
      </c>
      <c r="AJ448" s="199"/>
      <c r="AK448" s="208"/>
      <c r="AL448" s="204" t="str">
        <f t="shared" ref="AL448" si="927">IF(AJ448="","",(AK448/$AM448))</f>
        <v/>
      </c>
      <c r="AM448" s="211">
        <f t="shared" ref="AM448" si="928">AK448+AB448+AH448+AE448</f>
        <v>0</v>
      </c>
    </row>
    <row r="449" spans="1:39" ht="15" customHeight="1" x14ac:dyDescent="0.25">
      <c r="A449" s="214"/>
      <c r="B449" s="199"/>
      <c r="C449" s="199"/>
      <c r="D449" s="199"/>
      <c r="E449" s="199"/>
      <c r="F449" s="218"/>
      <c r="G449" s="199"/>
      <c r="H449" s="216"/>
      <c r="I449" s="199"/>
      <c r="J449" s="216"/>
      <c r="K449" s="103"/>
      <c r="L449" s="103"/>
      <c r="M449" s="103"/>
      <c r="N449" s="102"/>
      <c r="O449" s="102"/>
      <c r="P449" s="105">
        <f t="shared" ref="P449:P452" si="929">N449*O449</f>
        <v>0</v>
      </c>
      <c r="Q449" s="213"/>
      <c r="R449" s="213"/>
      <c r="S449" s="213"/>
      <c r="T449" s="213"/>
      <c r="U449" s="199"/>
      <c r="V449" s="200"/>
      <c r="W449" s="199"/>
      <c r="X449" s="200"/>
      <c r="Y449" s="199"/>
      <c r="Z449" s="200"/>
      <c r="AA449" s="207"/>
      <c r="AB449" s="213"/>
      <c r="AC449" s="205"/>
      <c r="AD449" s="199"/>
      <c r="AE449" s="200"/>
      <c r="AF449" s="205"/>
      <c r="AG449" s="199"/>
      <c r="AH449" s="200"/>
      <c r="AI449" s="205"/>
      <c r="AJ449" s="199"/>
      <c r="AK449" s="209"/>
      <c r="AL449" s="205"/>
      <c r="AM449" s="212"/>
    </row>
    <row r="450" spans="1:39" ht="15" customHeight="1" x14ac:dyDescent="0.25">
      <c r="A450" s="214"/>
      <c r="B450" s="199"/>
      <c r="C450" s="199"/>
      <c r="D450" s="199"/>
      <c r="E450" s="199"/>
      <c r="F450" s="218"/>
      <c r="G450" s="199"/>
      <c r="H450" s="216"/>
      <c r="I450" s="199"/>
      <c r="J450" s="216"/>
      <c r="K450" s="103"/>
      <c r="L450" s="103"/>
      <c r="M450" s="103"/>
      <c r="N450" s="102"/>
      <c r="O450" s="102"/>
      <c r="P450" s="105">
        <f t="shared" si="929"/>
        <v>0</v>
      </c>
      <c r="Q450" s="213"/>
      <c r="R450" s="213"/>
      <c r="S450" s="213"/>
      <c r="T450" s="213"/>
      <c r="U450" s="199"/>
      <c r="V450" s="200"/>
      <c r="W450" s="199"/>
      <c r="X450" s="200"/>
      <c r="Y450" s="199"/>
      <c r="Z450" s="200"/>
      <c r="AA450" s="207"/>
      <c r="AB450" s="213"/>
      <c r="AC450" s="205"/>
      <c r="AD450" s="199"/>
      <c r="AE450" s="200"/>
      <c r="AF450" s="205"/>
      <c r="AG450" s="199"/>
      <c r="AH450" s="200"/>
      <c r="AI450" s="205"/>
      <c r="AJ450" s="199"/>
      <c r="AK450" s="209"/>
      <c r="AL450" s="205"/>
      <c r="AM450" s="212"/>
    </row>
    <row r="451" spans="1:39" ht="15" customHeight="1" x14ac:dyDescent="0.25">
      <c r="A451" s="214"/>
      <c r="B451" s="199"/>
      <c r="C451" s="199"/>
      <c r="D451" s="199"/>
      <c r="E451" s="199"/>
      <c r="F451" s="218"/>
      <c r="G451" s="199"/>
      <c r="H451" s="216"/>
      <c r="I451" s="199"/>
      <c r="J451" s="216"/>
      <c r="K451" s="103"/>
      <c r="L451" s="103"/>
      <c r="M451" s="103"/>
      <c r="N451" s="102"/>
      <c r="O451" s="102"/>
      <c r="P451" s="105">
        <f t="shared" si="929"/>
        <v>0</v>
      </c>
      <c r="Q451" s="213"/>
      <c r="R451" s="213"/>
      <c r="S451" s="213"/>
      <c r="T451" s="213"/>
      <c r="U451" s="199"/>
      <c r="V451" s="200"/>
      <c r="W451" s="199"/>
      <c r="X451" s="200"/>
      <c r="Y451" s="199"/>
      <c r="Z451" s="200"/>
      <c r="AA451" s="207"/>
      <c r="AB451" s="213"/>
      <c r="AC451" s="205"/>
      <c r="AD451" s="199"/>
      <c r="AE451" s="200"/>
      <c r="AF451" s="205"/>
      <c r="AG451" s="199"/>
      <c r="AH451" s="200"/>
      <c r="AI451" s="205"/>
      <c r="AJ451" s="199"/>
      <c r="AK451" s="209"/>
      <c r="AL451" s="205"/>
      <c r="AM451" s="212"/>
    </row>
    <row r="452" spans="1:39" ht="15" customHeight="1" x14ac:dyDescent="0.25">
      <c r="A452" s="214"/>
      <c r="B452" s="199"/>
      <c r="C452" s="199"/>
      <c r="D452" s="199"/>
      <c r="E452" s="199"/>
      <c r="F452" s="218"/>
      <c r="G452" s="199"/>
      <c r="H452" s="217"/>
      <c r="I452" s="199"/>
      <c r="J452" s="217"/>
      <c r="K452" s="103"/>
      <c r="L452" s="103"/>
      <c r="M452" s="103"/>
      <c r="N452" s="102"/>
      <c r="O452" s="102"/>
      <c r="P452" s="105">
        <f t="shared" si="929"/>
        <v>0</v>
      </c>
      <c r="Q452" s="213"/>
      <c r="R452" s="213"/>
      <c r="S452" s="213"/>
      <c r="T452" s="213"/>
      <c r="U452" s="199"/>
      <c r="V452" s="200"/>
      <c r="W452" s="199"/>
      <c r="X452" s="200"/>
      <c r="Y452" s="199"/>
      <c r="Z452" s="200"/>
      <c r="AA452" s="207"/>
      <c r="AB452" s="213"/>
      <c r="AC452" s="206"/>
      <c r="AD452" s="199"/>
      <c r="AE452" s="200"/>
      <c r="AF452" s="206"/>
      <c r="AG452" s="199"/>
      <c r="AH452" s="200"/>
      <c r="AI452" s="206"/>
      <c r="AJ452" s="199"/>
      <c r="AK452" s="210"/>
      <c r="AL452" s="206"/>
      <c r="AM452" s="212"/>
    </row>
    <row r="453" spans="1:39" ht="15" customHeight="1" x14ac:dyDescent="0.25">
      <c r="A453" s="214">
        <v>90</v>
      </c>
      <c r="B453" s="199"/>
      <c r="C453" s="199"/>
      <c r="D453" s="199"/>
      <c r="E453" s="199"/>
      <c r="F453" s="218" t="str">
        <f t="shared" ref="F453" si="930">IF(AM453=40,"TIEMPO COMPLETO",IF(AM453&gt;=20,"MEDIO TIEMPO",IF(AM453&gt;=1,"TIEMPO PARCIAL","")))</f>
        <v/>
      </c>
      <c r="G453" s="199"/>
      <c r="H453" s="215"/>
      <c r="I453" s="199"/>
      <c r="J453" s="215"/>
      <c r="K453" s="103"/>
      <c r="L453" s="103"/>
      <c r="M453" s="103"/>
      <c r="N453" s="102"/>
      <c r="O453" s="102"/>
      <c r="P453" s="105">
        <f>N453*O453</f>
        <v>0</v>
      </c>
      <c r="Q453" s="213">
        <f>SUM(P453:P457)</f>
        <v>0</v>
      </c>
      <c r="R453" s="213">
        <f t="shared" ref="R453" si="931">COUNT(N453:N457)</f>
        <v>0</v>
      </c>
      <c r="S453" s="213">
        <f t="shared" ref="S453" si="932">SUM(O453:O457)</f>
        <v>0</v>
      </c>
      <c r="T453" s="213">
        <f t="shared" ref="T453" si="933">COUNT(N453:N457)</f>
        <v>0</v>
      </c>
      <c r="U453" s="199"/>
      <c r="V453" s="200"/>
      <c r="W453" s="199"/>
      <c r="X453" s="200"/>
      <c r="Y453" s="199"/>
      <c r="Z453" s="200"/>
      <c r="AA453" s="207"/>
      <c r="AB453" s="213">
        <f t="shared" ref="AB453" si="934">+AA453+Z453+V453+Q453+R453+S453+T453+X453</f>
        <v>0</v>
      </c>
      <c r="AC453" s="204" t="str">
        <f t="shared" ref="AC453" si="935">IF(L453="","",(AB453/$AM453))</f>
        <v/>
      </c>
      <c r="AD453" s="199"/>
      <c r="AE453" s="200"/>
      <c r="AF453" s="204" t="str">
        <f t="shared" ref="AF453" si="936">IF(AD453="","",(AE453/$AM453))</f>
        <v/>
      </c>
      <c r="AG453" s="199"/>
      <c r="AH453" s="200"/>
      <c r="AI453" s="204" t="str">
        <f t="shared" ref="AI453" si="937">IF(AG453="","",(AH453/$AM453))</f>
        <v/>
      </c>
      <c r="AJ453" s="199"/>
      <c r="AK453" s="208"/>
      <c r="AL453" s="204" t="str">
        <f t="shared" ref="AL453" si="938">IF(AJ453="","",(AK453/$AM453))</f>
        <v/>
      </c>
      <c r="AM453" s="211">
        <f t="shared" ref="AM453" si="939">AK453+AB453+AH453+AE453</f>
        <v>0</v>
      </c>
    </row>
    <row r="454" spans="1:39" ht="15" customHeight="1" x14ac:dyDescent="0.25">
      <c r="A454" s="214"/>
      <c r="B454" s="199"/>
      <c r="C454" s="199"/>
      <c r="D454" s="199"/>
      <c r="E454" s="199"/>
      <c r="F454" s="218"/>
      <c r="G454" s="199"/>
      <c r="H454" s="216"/>
      <c r="I454" s="199"/>
      <c r="J454" s="216"/>
      <c r="K454" s="103"/>
      <c r="L454" s="103"/>
      <c r="M454" s="103"/>
      <c r="N454" s="102"/>
      <c r="O454" s="102"/>
      <c r="P454" s="105">
        <f t="shared" ref="P454:P457" si="940">N454*O454</f>
        <v>0</v>
      </c>
      <c r="Q454" s="213"/>
      <c r="R454" s="213"/>
      <c r="S454" s="213"/>
      <c r="T454" s="213"/>
      <c r="U454" s="199"/>
      <c r="V454" s="200"/>
      <c r="W454" s="199"/>
      <c r="X454" s="200"/>
      <c r="Y454" s="199"/>
      <c r="Z454" s="200"/>
      <c r="AA454" s="207"/>
      <c r="AB454" s="213"/>
      <c r="AC454" s="205"/>
      <c r="AD454" s="199"/>
      <c r="AE454" s="200"/>
      <c r="AF454" s="205"/>
      <c r="AG454" s="199"/>
      <c r="AH454" s="200"/>
      <c r="AI454" s="205"/>
      <c r="AJ454" s="199"/>
      <c r="AK454" s="209"/>
      <c r="AL454" s="205"/>
      <c r="AM454" s="212"/>
    </row>
    <row r="455" spans="1:39" ht="15" customHeight="1" x14ac:dyDescent="0.25">
      <c r="A455" s="214"/>
      <c r="B455" s="199"/>
      <c r="C455" s="199"/>
      <c r="D455" s="199"/>
      <c r="E455" s="199"/>
      <c r="F455" s="218"/>
      <c r="G455" s="199"/>
      <c r="H455" s="216"/>
      <c r="I455" s="199"/>
      <c r="J455" s="216"/>
      <c r="K455" s="103"/>
      <c r="L455" s="103"/>
      <c r="M455" s="103"/>
      <c r="N455" s="102"/>
      <c r="O455" s="102"/>
      <c r="P455" s="105">
        <f t="shared" si="940"/>
        <v>0</v>
      </c>
      <c r="Q455" s="213"/>
      <c r="R455" s="213"/>
      <c r="S455" s="213"/>
      <c r="T455" s="213"/>
      <c r="U455" s="199"/>
      <c r="V455" s="200"/>
      <c r="W455" s="199"/>
      <c r="X455" s="200"/>
      <c r="Y455" s="199"/>
      <c r="Z455" s="200"/>
      <c r="AA455" s="207"/>
      <c r="AB455" s="213"/>
      <c r="AC455" s="205"/>
      <c r="AD455" s="199"/>
      <c r="AE455" s="200"/>
      <c r="AF455" s="205"/>
      <c r="AG455" s="199"/>
      <c r="AH455" s="200"/>
      <c r="AI455" s="205"/>
      <c r="AJ455" s="199"/>
      <c r="AK455" s="209"/>
      <c r="AL455" s="205"/>
      <c r="AM455" s="212"/>
    </row>
    <row r="456" spans="1:39" ht="15" customHeight="1" x14ac:dyDescent="0.25">
      <c r="A456" s="214"/>
      <c r="B456" s="199"/>
      <c r="C456" s="199"/>
      <c r="D456" s="199"/>
      <c r="E456" s="199"/>
      <c r="F456" s="218"/>
      <c r="G456" s="199"/>
      <c r="H456" s="216"/>
      <c r="I456" s="199"/>
      <c r="J456" s="216"/>
      <c r="K456" s="103"/>
      <c r="L456" s="103"/>
      <c r="M456" s="103"/>
      <c r="N456" s="102"/>
      <c r="O456" s="102"/>
      <c r="P456" s="105">
        <f t="shared" si="940"/>
        <v>0</v>
      </c>
      <c r="Q456" s="213"/>
      <c r="R456" s="213"/>
      <c r="S456" s="213"/>
      <c r="T456" s="213"/>
      <c r="U456" s="199"/>
      <c r="V456" s="200"/>
      <c r="W456" s="199"/>
      <c r="X456" s="200"/>
      <c r="Y456" s="199"/>
      <c r="Z456" s="200"/>
      <c r="AA456" s="207"/>
      <c r="AB456" s="213"/>
      <c r="AC456" s="205"/>
      <c r="AD456" s="199"/>
      <c r="AE456" s="200"/>
      <c r="AF456" s="205"/>
      <c r="AG456" s="199"/>
      <c r="AH456" s="200"/>
      <c r="AI456" s="205"/>
      <c r="AJ456" s="199"/>
      <c r="AK456" s="209"/>
      <c r="AL456" s="205"/>
      <c r="AM456" s="212"/>
    </row>
    <row r="457" spans="1:39" ht="15" customHeight="1" x14ac:dyDescent="0.25">
      <c r="A457" s="214"/>
      <c r="B457" s="199"/>
      <c r="C457" s="199"/>
      <c r="D457" s="199"/>
      <c r="E457" s="199"/>
      <c r="F457" s="218"/>
      <c r="G457" s="199"/>
      <c r="H457" s="217"/>
      <c r="I457" s="199"/>
      <c r="J457" s="217"/>
      <c r="K457" s="103"/>
      <c r="L457" s="103"/>
      <c r="M457" s="103"/>
      <c r="N457" s="102"/>
      <c r="O457" s="102"/>
      <c r="P457" s="105">
        <f t="shared" si="940"/>
        <v>0</v>
      </c>
      <c r="Q457" s="213"/>
      <c r="R457" s="213"/>
      <c r="S457" s="213"/>
      <c r="T457" s="213"/>
      <c r="U457" s="199"/>
      <c r="V457" s="200"/>
      <c r="W457" s="199"/>
      <c r="X457" s="200"/>
      <c r="Y457" s="199"/>
      <c r="Z457" s="200"/>
      <c r="AA457" s="207"/>
      <c r="AB457" s="213"/>
      <c r="AC457" s="206"/>
      <c r="AD457" s="199"/>
      <c r="AE457" s="200"/>
      <c r="AF457" s="206"/>
      <c r="AG457" s="199"/>
      <c r="AH457" s="200"/>
      <c r="AI457" s="206"/>
      <c r="AJ457" s="199"/>
      <c r="AK457" s="210"/>
      <c r="AL457" s="206"/>
      <c r="AM457" s="212"/>
    </row>
    <row r="458" spans="1:39" ht="15" customHeight="1" x14ac:dyDescent="0.25">
      <c r="A458" s="214">
        <v>91</v>
      </c>
      <c r="B458" s="199"/>
      <c r="C458" s="199"/>
      <c r="D458" s="199"/>
      <c r="E458" s="199"/>
      <c r="F458" s="218" t="str">
        <f t="shared" ref="F458" si="941">IF(AM458=40,"TIEMPO COMPLETO",IF(AM458&gt;=20,"MEDIO TIEMPO",IF(AM458&gt;=1,"TIEMPO PARCIAL","")))</f>
        <v/>
      </c>
      <c r="G458" s="199"/>
      <c r="H458" s="215"/>
      <c r="I458" s="199"/>
      <c r="J458" s="215"/>
      <c r="K458" s="103"/>
      <c r="L458" s="103"/>
      <c r="M458" s="103"/>
      <c r="N458" s="102"/>
      <c r="O458" s="102"/>
      <c r="P458" s="105">
        <f>N458*O458</f>
        <v>0</v>
      </c>
      <c r="Q458" s="213">
        <f>SUM(P458:P462)</f>
        <v>0</v>
      </c>
      <c r="R458" s="213">
        <f t="shared" ref="R458" si="942">COUNT(N458:N462)</f>
        <v>0</v>
      </c>
      <c r="S458" s="213">
        <f t="shared" ref="S458" si="943">SUM(O458:O462)</f>
        <v>0</v>
      </c>
      <c r="T458" s="213">
        <f t="shared" ref="T458" si="944">COUNT(N458:N462)</f>
        <v>0</v>
      </c>
      <c r="U458" s="199"/>
      <c r="V458" s="200"/>
      <c r="W458" s="199"/>
      <c r="X458" s="200"/>
      <c r="Y458" s="199"/>
      <c r="Z458" s="200"/>
      <c r="AA458" s="207"/>
      <c r="AB458" s="213">
        <f t="shared" ref="AB458" si="945">+AA458+Z458+V458+Q458+R458+S458+T458+X458</f>
        <v>0</v>
      </c>
      <c r="AC458" s="204" t="str">
        <f t="shared" ref="AC458" si="946">IF(L458="","",(AB458/$AM458))</f>
        <v/>
      </c>
      <c r="AD458" s="199"/>
      <c r="AE458" s="200"/>
      <c r="AF458" s="204" t="str">
        <f t="shared" ref="AF458" si="947">IF(AD458="","",(AE458/$AM458))</f>
        <v/>
      </c>
      <c r="AG458" s="199"/>
      <c r="AH458" s="200"/>
      <c r="AI458" s="204" t="str">
        <f t="shared" ref="AI458" si="948">IF(AG458="","",(AH458/$AM458))</f>
        <v/>
      </c>
      <c r="AJ458" s="199"/>
      <c r="AK458" s="208"/>
      <c r="AL458" s="204" t="str">
        <f t="shared" ref="AL458" si="949">IF(AJ458="","",(AK458/$AM458))</f>
        <v/>
      </c>
      <c r="AM458" s="211">
        <f t="shared" ref="AM458" si="950">AK458+AB458+AH458+AE458</f>
        <v>0</v>
      </c>
    </row>
    <row r="459" spans="1:39" ht="15" customHeight="1" x14ac:dyDescent="0.25">
      <c r="A459" s="214"/>
      <c r="B459" s="199"/>
      <c r="C459" s="199"/>
      <c r="D459" s="199"/>
      <c r="E459" s="199"/>
      <c r="F459" s="218"/>
      <c r="G459" s="199"/>
      <c r="H459" s="216"/>
      <c r="I459" s="199"/>
      <c r="J459" s="216"/>
      <c r="K459" s="103"/>
      <c r="L459" s="103"/>
      <c r="M459" s="103"/>
      <c r="N459" s="102"/>
      <c r="O459" s="102"/>
      <c r="P459" s="105">
        <f t="shared" ref="P459:P462" si="951">N459*O459</f>
        <v>0</v>
      </c>
      <c r="Q459" s="213"/>
      <c r="R459" s="213"/>
      <c r="S459" s="213"/>
      <c r="T459" s="213"/>
      <c r="U459" s="199"/>
      <c r="V459" s="200"/>
      <c r="W459" s="199"/>
      <c r="X459" s="200"/>
      <c r="Y459" s="199"/>
      <c r="Z459" s="200"/>
      <c r="AA459" s="207"/>
      <c r="AB459" s="213"/>
      <c r="AC459" s="205"/>
      <c r="AD459" s="199"/>
      <c r="AE459" s="200"/>
      <c r="AF459" s="205"/>
      <c r="AG459" s="199"/>
      <c r="AH459" s="200"/>
      <c r="AI459" s="205"/>
      <c r="AJ459" s="199"/>
      <c r="AK459" s="209"/>
      <c r="AL459" s="205"/>
      <c r="AM459" s="212"/>
    </row>
    <row r="460" spans="1:39" ht="15" customHeight="1" x14ac:dyDescent="0.25">
      <c r="A460" s="214"/>
      <c r="B460" s="199"/>
      <c r="C460" s="199"/>
      <c r="D460" s="199"/>
      <c r="E460" s="199"/>
      <c r="F460" s="218"/>
      <c r="G460" s="199"/>
      <c r="H460" s="216"/>
      <c r="I460" s="199"/>
      <c r="J460" s="216"/>
      <c r="K460" s="103"/>
      <c r="L460" s="103"/>
      <c r="M460" s="103"/>
      <c r="N460" s="102"/>
      <c r="O460" s="102"/>
      <c r="P460" s="105">
        <f t="shared" si="951"/>
        <v>0</v>
      </c>
      <c r="Q460" s="213"/>
      <c r="R460" s="213"/>
      <c r="S460" s="213"/>
      <c r="T460" s="213"/>
      <c r="U460" s="199"/>
      <c r="V460" s="200"/>
      <c r="W460" s="199"/>
      <c r="X460" s="200"/>
      <c r="Y460" s="199"/>
      <c r="Z460" s="200"/>
      <c r="AA460" s="207"/>
      <c r="AB460" s="213"/>
      <c r="AC460" s="205"/>
      <c r="AD460" s="199"/>
      <c r="AE460" s="200"/>
      <c r="AF460" s="205"/>
      <c r="AG460" s="199"/>
      <c r="AH460" s="200"/>
      <c r="AI460" s="205"/>
      <c r="AJ460" s="199"/>
      <c r="AK460" s="209"/>
      <c r="AL460" s="205"/>
      <c r="AM460" s="212"/>
    </row>
    <row r="461" spans="1:39" ht="15" customHeight="1" x14ac:dyDescent="0.25">
      <c r="A461" s="214"/>
      <c r="B461" s="199"/>
      <c r="C461" s="199"/>
      <c r="D461" s="199"/>
      <c r="E461" s="199"/>
      <c r="F461" s="218"/>
      <c r="G461" s="199"/>
      <c r="H461" s="216"/>
      <c r="I461" s="199"/>
      <c r="J461" s="216"/>
      <c r="K461" s="103"/>
      <c r="L461" s="103"/>
      <c r="M461" s="103"/>
      <c r="N461" s="102"/>
      <c r="O461" s="102"/>
      <c r="P461" s="105">
        <f t="shared" si="951"/>
        <v>0</v>
      </c>
      <c r="Q461" s="213"/>
      <c r="R461" s="213"/>
      <c r="S461" s="213"/>
      <c r="T461" s="213"/>
      <c r="U461" s="199"/>
      <c r="V461" s="200"/>
      <c r="W461" s="199"/>
      <c r="X461" s="200"/>
      <c r="Y461" s="199"/>
      <c r="Z461" s="200"/>
      <c r="AA461" s="207"/>
      <c r="AB461" s="213"/>
      <c r="AC461" s="205"/>
      <c r="AD461" s="199"/>
      <c r="AE461" s="200"/>
      <c r="AF461" s="205"/>
      <c r="AG461" s="199"/>
      <c r="AH461" s="200"/>
      <c r="AI461" s="205"/>
      <c r="AJ461" s="199"/>
      <c r="AK461" s="209"/>
      <c r="AL461" s="205"/>
      <c r="AM461" s="212"/>
    </row>
    <row r="462" spans="1:39" ht="15" customHeight="1" x14ac:dyDescent="0.25">
      <c r="A462" s="214"/>
      <c r="B462" s="199"/>
      <c r="C462" s="199"/>
      <c r="D462" s="199"/>
      <c r="E462" s="199"/>
      <c r="F462" s="218"/>
      <c r="G462" s="199"/>
      <c r="H462" s="217"/>
      <c r="I462" s="199"/>
      <c r="J462" s="217"/>
      <c r="K462" s="103"/>
      <c r="L462" s="103"/>
      <c r="M462" s="103"/>
      <c r="N462" s="102"/>
      <c r="O462" s="102"/>
      <c r="P462" s="105">
        <f t="shared" si="951"/>
        <v>0</v>
      </c>
      <c r="Q462" s="213"/>
      <c r="R462" s="213"/>
      <c r="S462" s="213"/>
      <c r="T462" s="213"/>
      <c r="U462" s="199"/>
      <c r="V462" s="200"/>
      <c r="W462" s="199"/>
      <c r="X462" s="200"/>
      <c r="Y462" s="199"/>
      <c r="Z462" s="200"/>
      <c r="AA462" s="207"/>
      <c r="AB462" s="213"/>
      <c r="AC462" s="206"/>
      <c r="AD462" s="199"/>
      <c r="AE462" s="200"/>
      <c r="AF462" s="206"/>
      <c r="AG462" s="199"/>
      <c r="AH462" s="200"/>
      <c r="AI462" s="206"/>
      <c r="AJ462" s="199"/>
      <c r="AK462" s="210"/>
      <c r="AL462" s="206"/>
      <c r="AM462" s="212"/>
    </row>
    <row r="463" spans="1:39" ht="15" customHeight="1" x14ac:dyDescent="0.25">
      <c r="A463" s="214">
        <v>92</v>
      </c>
      <c r="B463" s="199"/>
      <c r="C463" s="199"/>
      <c r="D463" s="199"/>
      <c r="E463" s="199"/>
      <c r="F463" s="218" t="str">
        <f t="shared" ref="F463" si="952">IF(AM463=40,"TIEMPO COMPLETO",IF(AM463&gt;=20,"MEDIO TIEMPO",IF(AM463&gt;=1,"TIEMPO PARCIAL","")))</f>
        <v/>
      </c>
      <c r="G463" s="199"/>
      <c r="H463" s="215"/>
      <c r="I463" s="199"/>
      <c r="J463" s="215"/>
      <c r="K463" s="103"/>
      <c r="L463" s="103"/>
      <c r="M463" s="103"/>
      <c r="N463" s="102"/>
      <c r="O463" s="102"/>
      <c r="P463" s="105">
        <f>N463*O463</f>
        <v>0</v>
      </c>
      <c r="Q463" s="213">
        <f>SUM(P463:P467)</f>
        <v>0</v>
      </c>
      <c r="R463" s="213">
        <f t="shared" ref="R463" si="953">COUNT(N463:N467)</f>
        <v>0</v>
      </c>
      <c r="S463" s="213">
        <f t="shared" ref="S463" si="954">SUM(O463:O467)</f>
        <v>0</v>
      </c>
      <c r="T463" s="213">
        <f t="shared" ref="T463" si="955">COUNT(N463:N467)</f>
        <v>0</v>
      </c>
      <c r="U463" s="199"/>
      <c r="V463" s="200"/>
      <c r="W463" s="199"/>
      <c r="X463" s="200"/>
      <c r="Y463" s="199"/>
      <c r="Z463" s="200"/>
      <c r="AA463" s="207"/>
      <c r="AB463" s="213">
        <f t="shared" ref="AB463" si="956">+AA463+Z463+V463+Q463+R463+S463+T463+X463</f>
        <v>0</v>
      </c>
      <c r="AC463" s="204" t="str">
        <f t="shared" ref="AC463" si="957">IF(L463="","",(AB463/$AM463))</f>
        <v/>
      </c>
      <c r="AD463" s="199"/>
      <c r="AE463" s="200"/>
      <c r="AF463" s="204" t="str">
        <f t="shared" ref="AF463" si="958">IF(AD463="","",(AE463/$AM463))</f>
        <v/>
      </c>
      <c r="AG463" s="199"/>
      <c r="AH463" s="200"/>
      <c r="AI463" s="204" t="str">
        <f t="shared" ref="AI463" si="959">IF(AG463="","",(AH463/$AM463))</f>
        <v/>
      </c>
      <c r="AJ463" s="199"/>
      <c r="AK463" s="208"/>
      <c r="AL463" s="204" t="str">
        <f t="shared" ref="AL463" si="960">IF(AJ463="","",(AK463/$AM463))</f>
        <v/>
      </c>
      <c r="AM463" s="211">
        <f t="shared" ref="AM463" si="961">AK463+AB463+AH463+AE463</f>
        <v>0</v>
      </c>
    </row>
    <row r="464" spans="1:39" ht="15" customHeight="1" x14ac:dyDescent="0.25">
      <c r="A464" s="214"/>
      <c r="B464" s="199"/>
      <c r="C464" s="199"/>
      <c r="D464" s="199"/>
      <c r="E464" s="199"/>
      <c r="F464" s="218"/>
      <c r="G464" s="199"/>
      <c r="H464" s="216"/>
      <c r="I464" s="199"/>
      <c r="J464" s="216"/>
      <c r="K464" s="103"/>
      <c r="L464" s="103"/>
      <c r="M464" s="103"/>
      <c r="N464" s="102"/>
      <c r="O464" s="102"/>
      <c r="P464" s="105">
        <f t="shared" ref="P464:P467" si="962">N464*O464</f>
        <v>0</v>
      </c>
      <c r="Q464" s="213"/>
      <c r="R464" s="213"/>
      <c r="S464" s="213"/>
      <c r="T464" s="213"/>
      <c r="U464" s="199"/>
      <c r="V464" s="200"/>
      <c r="W464" s="199"/>
      <c r="X464" s="200"/>
      <c r="Y464" s="199"/>
      <c r="Z464" s="200"/>
      <c r="AA464" s="207"/>
      <c r="AB464" s="213"/>
      <c r="AC464" s="205"/>
      <c r="AD464" s="199"/>
      <c r="AE464" s="200"/>
      <c r="AF464" s="205"/>
      <c r="AG464" s="199"/>
      <c r="AH464" s="200"/>
      <c r="AI464" s="205"/>
      <c r="AJ464" s="199"/>
      <c r="AK464" s="209"/>
      <c r="AL464" s="205"/>
      <c r="AM464" s="212"/>
    </row>
    <row r="465" spans="1:39" ht="15" customHeight="1" x14ac:dyDescent="0.25">
      <c r="A465" s="214"/>
      <c r="B465" s="199"/>
      <c r="C465" s="199"/>
      <c r="D465" s="199"/>
      <c r="E465" s="199"/>
      <c r="F465" s="218"/>
      <c r="G465" s="199"/>
      <c r="H465" s="216"/>
      <c r="I465" s="199"/>
      <c r="J465" s="216"/>
      <c r="K465" s="103"/>
      <c r="L465" s="103"/>
      <c r="M465" s="103"/>
      <c r="N465" s="102"/>
      <c r="O465" s="102"/>
      <c r="P465" s="105">
        <f t="shared" si="962"/>
        <v>0</v>
      </c>
      <c r="Q465" s="213"/>
      <c r="R465" s="213"/>
      <c r="S465" s="213"/>
      <c r="T465" s="213"/>
      <c r="U465" s="199"/>
      <c r="V465" s="200"/>
      <c r="W465" s="199"/>
      <c r="X465" s="200"/>
      <c r="Y465" s="199"/>
      <c r="Z465" s="200"/>
      <c r="AA465" s="207"/>
      <c r="AB465" s="213"/>
      <c r="AC465" s="205"/>
      <c r="AD465" s="199"/>
      <c r="AE465" s="200"/>
      <c r="AF465" s="205"/>
      <c r="AG465" s="199"/>
      <c r="AH465" s="200"/>
      <c r="AI465" s="205"/>
      <c r="AJ465" s="199"/>
      <c r="AK465" s="209"/>
      <c r="AL465" s="205"/>
      <c r="AM465" s="212"/>
    </row>
    <row r="466" spans="1:39" ht="15" customHeight="1" x14ac:dyDescent="0.25">
      <c r="A466" s="214"/>
      <c r="B466" s="199"/>
      <c r="C466" s="199"/>
      <c r="D466" s="199"/>
      <c r="E466" s="199"/>
      <c r="F466" s="218"/>
      <c r="G466" s="199"/>
      <c r="H466" s="216"/>
      <c r="I466" s="199"/>
      <c r="J466" s="216"/>
      <c r="K466" s="103"/>
      <c r="L466" s="103"/>
      <c r="M466" s="103"/>
      <c r="N466" s="102"/>
      <c r="O466" s="102"/>
      <c r="P466" s="105">
        <f t="shared" si="962"/>
        <v>0</v>
      </c>
      <c r="Q466" s="213"/>
      <c r="R466" s="213"/>
      <c r="S466" s="213"/>
      <c r="T466" s="213"/>
      <c r="U466" s="199"/>
      <c r="V466" s="200"/>
      <c r="W466" s="199"/>
      <c r="X466" s="200"/>
      <c r="Y466" s="199"/>
      <c r="Z466" s="200"/>
      <c r="AA466" s="207"/>
      <c r="AB466" s="213"/>
      <c r="AC466" s="205"/>
      <c r="AD466" s="199"/>
      <c r="AE466" s="200"/>
      <c r="AF466" s="205"/>
      <c r="AG466" s="199"/>
      <c r="AH466" s="200"/>
      <c r="AI466" s="205"/>
      <c r="AJ466" s="199"/>
      <c r="AK466" s="209"/>
      <c r="AL466" s="205"/>
      <c r="AM466" s="212"/>
    </row>
    <row r="467" spans="1:39" ht="15" customHeight="1" x14ac:dyDescent="0.25">
      <c r="A467" s="214"/>
      <c r="B467" s="199"/>
      <c r="C467" s="199"/>
      <c r="D467" s="199"/>
      <c r="E467" s="199"/>
      <c r="F467" s="218"/>
      <c r="G467" s="199"/>
      <c r="H467" s="217"/>
      <c r="I467" s="199"/>
      <c r="J467" s="217"/>
      <c r="K467" s="103"/>
      <c r="L467" s="103"/>
      <c r="M467" s="103"/>
      <c r="N467" s="102"/>
      <c r="O467" s="102"/>
      <c r="P467" s="105">
        <f t="shared" si="962"/>
        <v>0</v>
      </c>
      <c r="Q467" s="213"/>
      <c r="R467" s="213"/>
      <c r="S467" s="213"/>
      <c r="T467" s="213"/>
      <c r="U467" s="199"/>
      <c r="V467" s="200"/>
      <c r="W467" s="199"/>
      <c r="X467" s="200"/>
      <c r="Y467" s="199"/>
      <c r="Z467" s="200"/>
      <c r="AA467" s="207"/>
      <c r="AB467" s="213"/>
      <c r="AC467" s="206"/>
      <c r="AD467" s="199"/>
      <c r="AE467" s="200"/>
      <c r="AF467" s="206"/>
      <c r="AG467" s="199"/>
      <c r="AH467" s="200"/>
      <c r="AI467" s="206"/>
      <c r="AJ467" s="199"/>
      <c r="AK467" s="210"/>
      <c r="AL467" s="206"/>
      <c r="AM467" s="212"/>
    </row>
    <row r="468" spans="1:39" ht="15" customHeight="1" x14ac:dyDescent="0.25">
      <c r="A468" s="214">
        <v>93</v>
      </c>
      <c r="B468" s="199"/>
      <c r="C468" s="199"/>
      <c r="D468" s="199"/>
      <c r="E468" s="199"/>
      <c r="F468" s="218" t="str">
        <f t="shared" ref="F468" si="963">IF(AM468=40,"TIEMPO COMPLETO",IF(AM468&gt;=20,"MEDIO TIEMPO",IF(AM468&gt;=1,"TIEMPO PARCIAL","")))</f>
        <v/>
      </c>
      <c r="G468" s="199"/>
      <c r="H468" s="215"/>
      <c r="I468" s="199"/>
      <c r="J468" s="215"/>
      <c r="K468" s="103"/>
      <c r="L468" s="103"/>
      <c r="M468" s="103"/>
      <c r="N468" s="102"/>
      <c r="O468" s="102"/>
      <c r="P468" s="105">
        <f>N468*O468</f>
        <v>0</v>
      </c>
      <c r="Q468" s="213">
        <f>SUM(P468:P472)</f>
        <v>0</v>
      </c>
      <c r="R468" s="213">
        <f t="shared" ref="R468" si="964">COUNT(N468:N472)</f>
        <v>0</v>
      </c>
      <c r="S468" s="213">
        <f t="shared" ref="S468" si="965">SUM(O468:O472)</f>
        <v>0</v>
      </c>
      <c r="T468" s="213">
        <f t="shared" ref="T468" si="966">COUNT(N468:N472)</f>
        <v>0</v>
      </c>
      <c r="U468" s="199"/>
      <c r="V468" s="200"/>
      <c r="W468" s="199"/>
      <c r="X468" s="200"/>
      <c r="Y468" s="199"/>
      <c r="Z468" s="200"/>
      <c r="AA468" s="207"/>
      <c r="AB468" s="213">
        <f t="shared" ref="AB468" si="967">+AA468+Z468+V468+Q468+R468+S468+T468+X468</f>
        <v>0</v>
      </c>
      <c r="AC468" s="204" t="str">
        <f t="shared" ref="AC468" si="968">IF(L468="","",(AB468/$AM468))</f>
        <v/>
      </c>
      <c r="AD468" s="199"/>
      <c r="AE468" s="200"/>
      <c r="AF468" s="204" t="str">
        <f t="shared" ref="AF468" si="969">IF(AD468="","",(AE468/$AM468))</f>
        <v/>
      </c>
      <c r="AG468" s="199"/>
      <c r="AH468" s="200"/>
      <c r="AI468" s="204" t="str">
        <f t="shared" ref="AI468" si="970">IF(AG468="","",(AH468/$AM468))</f>
        <v/>
      </c>
      <c r="AJ468" s="199"/>
      <c r="AK468" s="208"/>
      <c r="AL468" s="204" t="str">
        <f t="shared" ref="AL468" si="971">IF(AJ468="","",(AK468/$AM468))</f>
        <v/>
      </c>
      <c r="AM468" s="211">
        <f t="shared" ref="AM468" si="972">AK468+AB468+AH468+AE468</f>
        <v>0</v>
      </c>
    </row>
    <row r="469" spans="1:39" ht="15" customHeight="1" x14ac:dyDescent="0.25">
      <c r="A469" s="214"/>
      <c r="B469" s="199"/>
      <c r="C469" s="199"/>
      <c r="D469" s="199"/>
      <c r="E469" s="199"/>
      <c r="F469" s="218"/>
      <c r="G469" s="199"/>
      <c r="H469" s="216"/>
      <c r="I469" s="199"/>
      <c r="J469" s="216"/>
      <c r="K469" s="103"/>
      <c r="L469" s="103"/>
      <c r="M469" s="103"/>
      <c r="N469" s="102"/>
      <c r="O469" s="102"/>
      <c r="P469" s="105">
        <f t="shared" ref="P469:P472" si="973">N469*O469</f>
        <v>0</v>
      </c>
      <c r="Q469" s="213"/>
      <c r="R469" s="213"/>
      <c r="S469" s="213"/>
      <c r="T469" s="213"/>
      <c r="U469" s="199"/>
      <c r="V469" s="200"/>
      <c r="W469" s="199"/>
      <c r="X469" s="200"/>
      <c r="Y469" s="199"/>
      <c r="Z469" s="200"/>
      <c r="AA469" s="207"/>
      <c r="AB469" s="213"/>
      <c r="AC469" s="205"/>
      <c r="AD469" s="199"/>
      <c r="AE469" s="200"/>
      <c r="AF469" s="205"/>
      <c r="AG469" s="199"/>
      <c r="AH469" s="200"/>
      <c r="AI469" s="205"/>
      <c r="AJ469" s="199"/>
      <c r="AK469" s="209"/>
      <c r="AL469" s="205"/>
      <c r="AM469" s="212"/>
    </row>
    <row r="470" spans="1:39" ht="15" customHeight="1" x14ac:dyDescent="0.25">
      <c r="A470" s="214"/>
      <c r="B470" s="199"/>
      <c r="C470" s="199"/>
      <c r="D470" s="199"/>
      <c r="E470" s="199"/>
      <c r="F470" s="218"/>
      <c r="G470" s="199"/>
      <c r="H470" s="216"/>
      <c r="I470" s="199"/>
      <c r="J470" s="216"/>
      <c r="K470" s="103"/>
      <c r="L470" s="103"/>
      <c r="M470" s="103"/>
      <c r="N470" s="102"/>
      <c r="O470" s="102"/>
      <c r="P470" s="105">
        <f t="shared" si="973"/>
        <v>0</v>
      </c>
      <c r="Q470" s="213"/>
      <c r="R470" s="213"/>
      <c r="S470" s="213"/>
      <c r="T470" s="213"/>
      <c r="U470" s="199"/>
      <c r="V470" s="200"/>
      <c r="W470" s="199"/>
      <c r="X470" s="200"/>
      <c r="Y470" s="199"/>
      <c r="Z470" s="200"/>
      <c r="AA470" s="207"/>
      <c r="AB470" s="213"/>
      <c r="AC470" s="205"/>
      <c r="AD470" s="199"/>
      <c r="AE470" s="200"/>
      <c r="AF470" s="205"/>
      <c r="AG470" s="199"/>
      <c r="AH470" s="200"/>
      <c r="AI470" s="205"/>
      <c r="AJ470" s="199"/>
      <c r="AK470" s="209"/>
      <c r="AL470" s="205"/>
      <c r="AM470" s="212"/>
    </row>
    <row r="471" spans="1:39" ht="15" customHeight="1" x14ac:dyDescent="0.25">
      <c r="A471" s="214"/>
      <c r="B471" s="199"/>
      <c r="C471" s="199"/>
      <c r="D471" s="199"/>
      <c r="E471" s="199"/>
      <c r="F471" s="218"/>
      <c r="G471" s="199"/>
      <c r="H471" s="216"/>
      <c r="I471" s="199"/>
      <c r="J471" s="216"/>
      <c r="K471" s="103"/>
      <c r="L471" s="103"/>
      <c r="M471" s="103"/>
      <c r="N471" s="102"/>
      <c r="O471" s="102"/>
      <c r="P471" s="105">
        <f t="shared" si="973"/>
        <v>0</v>
      </c>
      <c r="Q471" s="213"/>
      <c r="R471" s="213"/>
      <c r="S471" s="213"/>
      <c r="T471" s="213"/>
      <c r="U471" s="199"/>
      <c r="V471" s="200"/>
      <c r="W471" s="199"/>
      <c r="X471" s="200"/>
      <c r="Y471" s="199"/>
      <c r="Z471" s="200"/>
      <c r="AA471" s="207"/>
      <c r="AB471" s="213"/>
      <c r="AC471" s="205"/>
      <c r="AD471" s="199"/>
      <c r="AE471" s="200"/>
      <c r="AF471" s="205"/>
      <c r="AG471" s="199"/>
      <c r="AH471" s="200"/>
      <c r="AI471" s="205"/>
      <c r="AJ471" s="199"/>
      <c r="AK471" s="209"/>
      <c r="AL471" s="205"/>
      <c r="AM471" s="212"/>
    </row>
    <row r="472" spans="1:39" ht="15" customHeight="1" x14ac:dyDescent="0.25">
      <c r="A472" s="214"/>
      <c r="B472" s="199"/>
      <c r="C472" s="199"/>
      <c r="D472" s="199"/>
      <c r="E472" s="199"/>
      <c r="F472" s="218"/>
      <c r="G472" s="199"/>
      <c r="H472" s="217"/>
      <c r="I472" s="199"/>
      <c r="J472" s="217"/>
      <c r="K472" s="103"/>
      <c r="L472" s="103"/>
      <c r="M472" s="103"/>
      <c r="N472" s="102"/>
      <c r="O472" s="102"/>
      <c r="P472" s="105">
        <f t="shared" si="973"/>
        <v>0</v>
      </c>
      <c r="Q472" s="213"/>
      <c r="R472" s="213"/>
      <c r="S472" s="213"/>
      <c r="T472" s="213"/>
      <c r="U472" s="199"/>
      <c r="V472" s="200"/>
      <c r="W472" s="199"/>
      <c r="X472" s="200"/>
      <c r="Y472" s="199"/>
      <c r="Z472" s="200"/>
      <c r="AA472" s="207"/>
      <c r="AB472" s="213"/>
      <c r="AC472" s="206"/>
      <c r="AD472" s="199"/>
      <c r="AE472" s="200"/>
      <c r="AF472" s="206"/>
      <c r="AG472" s="199"/>
      <c r="AH472" s="200"/>
      <c r="AI472" s="206"/>
      <c r="AJ472" s="199"/>
      <c r="AK472" s="210"/>
      <c r="AL472" s="206"/>
      <c r="AM472" s="212"/>
    </row>
    <row r="473" spans="1:39" ht="15" customHeight="1" x14ac:dyDescent="0.25">
      <c r="A473" s="214">
        <v>94</v>
      </c>
      <c r="B473" s="199"/>
      <c r="C473" s="199"/>
      <c r="D473" s="199"/>
      <c r="E473" s="199"/>
      <c r="F473" s="218" t="str">
        <f t="shared" ref="F473" si="974">IF(AM473=40,"TIEMPO COMPLETO",IF(AM473&gt;=20,"MEDIO TIEMPO",IF(AM473&gt;=1,"TIEMPO PARCIAL","")))</f>
        <v/>
      </c>
      <c r="G473" s="199"/>
      <c r="H473" s="215"/>
      <c r="I473" s="199"/>
      <c r="J473" s="215"/>
      <c r="K473" s="103"/>
      <c r="L473" s="103"/>
      <c r="M473" s="103"/>
      <c r="N473" s="102"/>
      <c r="O473" s="102"/>
      <c r="P473" s="105">
        <f>N473*O473</f>
        <v>0</v>
      </c>
      <c r="Q473" s="213">
        <f>SUM(P473:P477)</f>
        <v>0</v>
      </c>
      <c r="R473" s="213">
        <f t="shared" ref="R473" si="975">COUNT(N473:N477)</f>
        <v>0</v>
      </c>
      <c r="S473" s="213">
        <f t="shared" ref="S473" si="976">SUM(O473:O477)</f>
        <v>0</v>
      </c>
      <c r="T473" s="213">
        <f t="shared" ref="T473" si="977">COUNT(N473:N477)</f>
        <v>0</v>
      </c>
      <c r="U473" s="199"/>
      <c r="V473" s="200"/>
      <c r="W473" s="199"/>
      <c r="X473" s="200"/>
      <c r="Y473" s="199"/>
      <c r="Z473" s="200"/>
      <c r="AA473" s="207"/>
      <c r="AB473" s="213">
        <f t="shared" ref="AB473" si="978">+AA473+Z473+V473+Q473+R473+S473+T473+X473</f>
        <v>0</v>
      </c>
      <c r="AC473" s="204" t="str">
        <f t="shared" ref="AC473" si="979">IF(L473="","",(AB473/$AM473))</f>
        <v/>
      </c>
      <c r="AD473" s="199"/>
      <c r="AE473" s="200"/>
      <c r="AF473" s="204" t="str">
        <f t="shared" ref="AF473" si="980">IF(AD473="","",(AE473/$AM473))</f>
        <v/>
      </c>
      <c r="AG473" s="199"/>
      <c r="AH473" s="200"/>
      <c r="AI473" s="204" t="str">
        <f t="shared" ref="AI473" si="981">IF(AG473="","",(AH473/$AM473))</f>
        <v/>
      </c>
      <c r="AJ473" s="199"/>
      <c r="AK473" s="208"/>
      <c r="AL473" s="204" t="str">
        <f t="shared" ref="AL473" si="982">IF(AJ473="","",(AK473/$AM473))</f>
        <v/>
      </c>
      <c r="AM473" s="211">
        <f t="shared" ref="AM473" si="983">AK473+AB473+AH473+AE473</f>
        <v>0</v>
      </c>
    </row>
    <row r="474" spans="1:39" ht="15" customHeight="1" x14ac:dyDescent="0.25">
      <c r="A474" s="214"/>
      <c r="B474" s="199"/>
      <c r="C474" s="199"/>
      <c r="D474" s="199"/>
      <c r="E474" s="199"/>
      <c r="F474" s="218"/>
      <c r="G474" s="199"/>
      <c r="H474" s="216"/>
      <c r="I474" s="199"/>
      <c r="J474" s="216"/>
      <c r="K474" s="103"/>
      <c r="L474" s="103"/>
      <c r="M474" s="103"/>
      <c r="N474" s="102"/>
      <c r="O474" s="102"/>
      <c r="P474" s="105">
        <f t="shared" ref="P474:P477" si="984">N474*O474</f>
        <v>0</v>
      </c>
      <c r="Q474" s="213"/>
      <c r="R474" s="213"/>
      <c r="S474" s="213"/>
      <c r="T474" s="213"/>
      <c r="U474" s="199"/>
      <c r="V474" s="200"/>
      <c r="W474" s="199"/>
      <c r="X474" s="200"/>
      <c r="Y474" s="199"/>
      <c r="Z474" s="200"/>
      <c r="AA474" s="207"/>
      <c r="AB474" s="213"/>
      <c r="AC474" s="205"/>
      <c r="AD474" s="199"/>
      <c r="AE474" s="200"/>
      <c r="AF474" s="205"/>
      <c r="AG474" s="199"/>
      <c r="AH474" s="200"/>
      <c r="AI474" s="205"/>
      <c r="AJ474" s="199"/>
      <c r="AK474" s="209"/>
      <c r="AL474" s="205"/>
      <c r="AM474" s="212"/>
    </row>
    <row r="475" spans="1:39" ht="15" customHeight="1" x14ac:dyDescent="0.25">
      <c r="A475" s="214"/>
      <c r="B475" s="199"/>
      <c r="C475" s="199"/>
      <c r="D475" s="199"/>
      <c r="E475" s="199"/>
      <c r="F475" s="218"/>
      <c r="G475" s="199"/>
      <c r="H475" s="216"/>
      <c r="I475" s="199"/>
      <c r="J475" s="216"/>
      <c r="K475" s="103"/>
      <c r="L475" s="103"/>
      <c r="M475" s="103"/>
      <c r="N475" s="102"/>
      <c r="O475" s="102"/>
      <c r="P475" s="105">
        <f t="shared" si="984"/>
        <v>0</v>
      </c>
      <c r="Q475" s="213"/>
      <c r="R475" s="213"/>
      <c r="S475" s="213"/>
      <c r="T475" s="213"/>
      <c r="U475" s="199"/>
      <c r="V475" s="200"/>
      <c r="W475" s="199"/>
      <c r="X475" s="200"/>
      <c r="Y475" s="199"/>
      <c r="Z475" s="200"/>
      <c r="AA475" s="207"/>
      <c r="AB475" s="213"/>
      <c r="AC475" s="205"/>
      <c r="AD475" s="199"/>
      <c r="AE475" s="200"/>
      <c r="AF475" s="205"/>
      <c r="AG475" s="199"/>
      <c r="AH475" s="200"/>
      <c r="AI475" s="205"/>
      <c r="AJ475" s="199"/>
      <c r="AK475" s="209"/>
      <c r="AL475" s="205"/>
      <c r="AM475" s="212"/>
    </row>
    <row r="476" spans="1:39" ht="15" customHeight="1" x14ac:dyDescent="0.25">
      <c r="A476" s="214"/>
      <c r="B476" s="199"/>
      <c r="C476" s="199"/>
      <c r="D476" s="199"/>
      <c r="E476" s="199"/>
      <c r="F476" s="218"/>
      <c r="G476" s="199"/>
      <c r="H476" s="216"/>
      <c r="I476" s="199"/>
      <c r="J476" s="216"/>
      <c r="K476" s="103"/>
      <c r="L476" s="103"/>
      <c r="M476" s="103"/>
      <c r="N476" s="102"/>
      <c r="O476" s="102"/>
      <c r="P476" s="105">
        <f t="shared" si="984"/>
        <v>0</v>
      </c>
      <c r="Q476" s="213"/>
      <c r="R476" s="213"/>
      <c r="S476" s="213"/>
      <c r="T476" s="213"/>
      <c r="U476" s="199"/>
      <c r="V476" s="200"/>
      <c r="W476" s="199"/>
      <c r="X476" s="200"/>
      <c r="Y476" s="199"/>
      <c r="Z476" s="200"/>
      <c r="AA476" s="207"/>
      <c r="AB476" s="213"/>
      <c r="AC476" s="205"/>
      <c r="AD476" s="199"/>
      <c r="AE476" s="200"/>
      <c r="AF476" s="205"/>
      <c r="AG476" s="199"/>
      <c r="AH476" s="200"/>
      <c r="AI476" s="205"/>
      <c r="AJ476" s="199"/>
      <c r="AK476" s="209"/>
      <c r="AL476" s="205"/>
      <c r="AM476" s="212"/>
    </row>
    <row r="477" spans="1:39" ht="15" customHeight="1" x14ac:dyDescent="0.25">
      <c r="A477" s="214"/>
      <c r="B477" s="199"/>
      <c r="C477" s="199"/>
      <c r="D477" s="199"/>
      <c r="E477" s="199"/>
      <c r="F477" s="218"/>
      <c r="G477" s="199"/>
      <c r="H477" s="217"/>
      <c r="I477" s="199"/>
      <c r="J477" s="217"/>
      <c r="K477" s="103"/>
      <c r="L477" s="103"/>
      <c r="M477" s="103"/>
      <c r="N477" s="102"/>
      <c r="O477" s="102"/>
      <c r="P477" s="105">
        <f t="shared" si="984"/>
        <v>0</v>
      </c>
      <c r="Q477" s="213"/>
      <c r="R477" s="213"/>
      <c r="S477" s="213"/>
      <c r="T477" s="213"/>
      <c r="U477" s="199"/>
      <c r="V477" s="200"/>
      <c r="W477" s="199"/>
      <c r="X477" s="200"/>
      <c r="Y477" s="199"/>
      <c r="Z477" s="200"/>
      <c r="AA477" s="207"/>
      <c r="AB477" s="213"/>
      <c r="AC477" s="206"/>
      <c r="AD477" s="199"/>
      <c r="AE477" s="200"/>
      <c r="AF477" s="206"/>
      <c r="AG477" s="199"/>
      <c r="AH477" s="200"/>
      <c r="AI477" s="206"/>
      <c r="AJ477" s="199"/>
      <c r="AK477" s="210"/>
      <c r="AL477" s="206"/>
      <c r="AM477" s="212"/>
    </row>
    <row r="478" spans="1:39" ht="15" customHeight="1" x14ac:dyDescent="0.25">
      <c r="A478" s="214">
        <v>95</v>
      </c>
      <c r="B478" s="199"/>
      <c r="C478" s="199"/>
      <c r="D478" s="199"/>
      <c r="E478" s="199"/>
      <c r="F478" s="218" t="str">
        <f t="shared" ref="F478" si="985">IF(AM478=40,"TIEMPO COMPLETO",IF(AM478&gt;=20,"MEDIO TIEMPO",IF(AM478&gt;=1,"TIEMPO PARCIAL","")))</f>
        <v/>
      </c>
      <c r="G478" s="199"/>
      <c r="H478" s="215"/>
      <c r="I478" s="199"/>
      <c r="J478" s="215"/>
      <c r="K478" s="103"/>
      <c r="L478" s="103"/>
      <c r="M478" s="103"/>
      <c r="N478" s="102"/>
      <c r="O478" s="102"/>
      <c r="P478" s="105">
        <f>N478*O478</f>
        <v>0</v>
      </c>
      <c r="Q478" s="213">
        <f>SUM(P478:P482)</f>
        <v>0</v>
      </c>
      <c r="R478" s="213">
        <f t="shared" ref="R478" si="986">COUNT(N478:N482)</f>
        <v>0</v>
      </c>
      <c r="S478" s="213">
        <f t="shared" ref="S478" si="987">SUM(O478:O482)</f>
        <v>0</v>
      </c>
      <c r="T478" s="213">
        <f t="shared" ref="T478" si="988">COUNT(N478:N482)</f>
        <v>0</v>
      </c>
      <c r="U478" s="199"/>
      <c r="V478" s="200"/>
      <c r="W478" s="199"/>
      <c r="X478" s="200"/>
      <c r="Y478" s="199"/>
      <c r="Z478" s="200"/>
      <c r="AA478" s="207"/>
      <c r="AB478" s="213">
        <f t="shared" ref="AB478" si="989">+AA478+Z478+V478+Q478+R478+S478+T478+X478</f>
        <v>0</v>
      </c>
      <c r="AC478" s="204" t="str">
        <f t="shared" ref="AC478" si="990">IF(L478="","",(AB478/$AM478))</f>
        <v/>
      </c>
      <c r="AD478" s="199"/>
      <c r="AE478" s="200"/>
      <c r="AF478" s="204" t="str">
        <f t="shared" ref="AF478" si="991">IF(AD478="","",(AE478/$AM478))</f>
        <v/>
      </c>
      <c r="AG478" s="199"/>
      <c r="AH478" s="200"/>
      <c r="AI478" s="204" t="str">
        <f t="shared" ref="AI478" si="992">IF(AG478="","",(AH478/$AM478))</f>
        <v/>
      </c>
      <c r="AJ478" s="199"/>
      <c r="AK478" s="208"/>
      <c r="AL478" s="204" t="str">
        <f t="shared" ref="AL478" si="993">IF(AJ478="","",(AK478/$AM478))</f>
        <v/>
      </c>
      <c r="AM478" s="211">
        <f t="shared" ref="AM478" si="994">AK478+AB478+AH478+AE478</f>
        <v>0</v>
      </c>
    </row>
    <row r="479" spans="1:39" ht="15" customHeight="1" x14ac:dyDescent="0.25">
      <c r="A479" s="214"/>
      <c r="B479" s="199"/>
      <c r="C479" s="199"/>
      <c r="D479" s="199"/>
      <c r="E479" s="199"/>
      <c r="F479" s="218"/>
      <c r="G479" s="199"/>
      <c r="H479" s="216"/>
      <c r="I479" s="199"/>
      <c r="J479" s="216"/>
      <c r="K479" s="103"/>
      <c r="L479" s="103"/>
      <c r="M479" s="103"/>
      <c r="N479" s="102"/>
      <c r="O479" s="102"/>
      <c r="P479" s="105">
        <f t="shared" ref="P479:P482" si="995">N479*O479</f>
        <v>0</v>
      </c>
      <c r="Q479" s="213"/>
      <c r="R479" s="213"/>
      <c r="S479" s="213"/>
      <c r="T479" s="213"/>
      <c r="U479" s="199"/>
      <c r="V479" s="200"/>
      <c r="W479" s="199"/>
      <c r="X479" s="200"/>
      <c r="Y479" s="199"/>
      <c r="Z479" s="200"/>
      <c r="AA479" s="207"/>
      <c r="AB479" s="213"/>
      <c r="AC479" s="205"/>
      <c r="AD479" s="199"/>
      <c r="AE479" s="200"/>
      <c r="AF479" s="205"/>
      <c r="AG479" s="199"/>
      <c r="AH479" s="200"/>
      <c r="AI479" s="205"/>
      <c r="AJ479" s="199"/>
      <c r="AK479" s="209"/>
      <c r="AL479" s="205"/>
      <c r="AM479" s="212"/>
    </row>
    <row r="480" spans="1:39" ht="15" customHeight="1" x14ac:dyDescent="0.25">
      <c r="A480" s="214"/>
      <c r="B480" s="199"/>
      <c r="C480" s="199"/>
      <c r="D480" s="199"/>
      <c r="E480" s="199"/>
      <c r="F480" s="218"/>
      <c r="G480" s="199"/>
      <c r="H480" s="216"/>
      <c r="I480" s="199"/>
      <c r="J480" s="216"/>
      <c r="K480" s="103"/>
      <c r="L480" s="103"/>
      <c r="M480" s="103"/>
      <c r="N480" s="102"/>
      <c r="O480" s="102"/>
      <c r="P480" s="105">
        <f t="shared" si="995"/>
        <v>0</v>
      </c>
      <c r="Q480" s="213"/>
      <c r="R480" s="213"/>
      <c r="S480" s="213"/>
      <c r="T480" s="213"/>
      <c r="U480" s="199"/>
      <c r="V480" s="200"/>
      <c r="W480" s="199"/>
      <c r="X480" s="200"/>
      <c r="Y480" s="199"/>
      <c r="Z480" s="200"/>
      <c r="AA480" s="207"/>
      <c r="AB480" s="213"/>
      <c r="AC480" s="205"/>
      <c r="AD480" s="199"/>
      <c r="AE480" s="200"/>
      <c r="AF480" s="205"/>
      <c r="AG480" s="199"/>
      <c r="AH480" s="200"/>
      <c r="AI480" s="205"/>
      <c r="AJ480" s="199"/>
      <c r="AK480" s="209"/>
      <c r="AL480" s="205"/>
      <c r="AM480" s="212"/>
    </row>
    <row r="481" spans="1:39" ht="15" customHeight="1" x14ac:dyDescent="0.25">
      <c r="A481" s="214"/>
      <c r="B481" s="199"/>
      <c r="C481" s="199"/>
      <c r="D481" s="199"/>
      <c r="E481" s="199"/>
      <c r="F481" s="218"/>
      <c r="G481" s="199"/>
      <c r="H481" s="216"/>
      <c r="I481" s="199"/>
      <c r="J481" s="216"/>
      <c r="K481" s="103"/>
      <c r="L481" s="103"/>
      <c r="M481" s="103"/>
      <c r="N481" s="102"/>
      <c r="O481" s="102"/>
      <c r="P481" s="105">
        <f t="shared" si="995"/>
        <v>0</v>
      </c>
      <c r="Q481" s="213"/>
      <c r="R481" s="213"/>
      <c r="S481" s="213"/>
      <c r="T481" s="213"/>
      <c r="U481" s="199"/>
      <c r="V481" s="200"/>
      <c r="W481" s="199"/>
      <c r="X481" s="200"/>
      <c r="Y481" s="199"/>
      <c r="Z481" s="200"/>
      <c r="AA481" s="207"/>
      <c r="AB481" s="213"/>
      <c r="AC481" s="205"/>
      <c r="AD481" s="199"/>
      <c r="AE481" s="200"/>
      <c r="AF481" s="205"/>
      <c r="AG481" s="199"/>
      <c r="AH481" s="200"/>
      <c r="AI481" s="205"/>
      <c r="AJ481" s="199"/>
      <c r="AK481" s="209"/>
      <c r="AL481" s="205"/>
      <c r="AM481" s="212"/>
    </row>
    <row r="482" spans="1:39" ht="15" customHeight="1" x14ac:dyDescent="0.25">
      <c r="A482" s="214"/>
      <c r="B482" s="199"/>
      <c r="C482" s="199"/>
      <c r="D482" s="199"/>
      <c r="E482" s="199"/>
      <c r="F482" s="218"/>
      <c r="G482" s="199"/>
      <c r="H482" s="217"/>
      <c r="I482" s="199"/>
      <c r="J482" s="217"/>
      <c r="K482" s="103"/>
      <c r="L482" s="103"/>
      <c r="M482" s="103"/>
      <c r="N482" s="102"/>
      <c r="O482" s="102"/>
      <c r="P482" s="105">
        <f t="shared" si="995"/>
        <v>0</v>
      </c>
      <c r="Q482" s="213"/>
      <c r="R482" s="213"/>
      <c r="S482" s="213"/>
      <c r="T482" s="213"/>
      <c r="U482" s="199"/>
      <c r="V482" s="200"/>
      <c r="W482" s="199"/>
      <c r="X482" s="200"/>
      <c r="Y482" s="199"/>
      <c r="Z482" s="200"/>
      <c r="AA482" s="207"/>
      <c r="AB482" s="213"/>
      <c r="AC482" s="206"/>
      <c r="AD482" s="199"/>
      <c r="AE482" s="200"/>
      <c r="AF482" s="206"/>
      <c r="AG482" s="199"/>
      <c r="AH482" s="200"/>
      <c r="AI482" s="206"/>
      <c r="AJ482" s="199"/>
      <c r="AK482" s="210"/>
      <c r="AL482" s="206"/>
      <c r="AM482" s="212"/>
    </row>
    <row r="483" spans="1:39" ht="15" customHeight="1" x14ac:dyDescent="0.25">
      <c r="A483" s="214">
        <v>96</v>
      </c>
      <c r="B483" s="199"/>
      <c r="C483" s="199"/>
      <c r="D483" s="199"/>
      <c r="E483" s="199"/>
      <c r="F483" s="218" t="str">
        <f t="shared" ref="F483" si="996">IF(AM483=40,"TIEMPO COMPLETO",IF(AM483&gt;=20,"MEDIO TIEMPO",IF(AM483&gt;=1,"TIEMPO PARCIAL","")))</f>
        <v/>
      </c>
      <c r="G483" s="199"/>
      <c r="H483" s="215"/>
      <c r="I483" s="199"/>
      <c r="J483" s="215"/>
      <c r="K483" s="103"/>
      <c r="L483" s="103"/>
      <c r="M483" s="103"/>
      <c r="N483" s="102"/>
      <c r="O483" s="102"/>
      <c r="P483" s="105">
        <f>N483*O483</f>
        <v>0</v>
      </c>
      <c r="Q483" s="213">
        <f>SUM(P483:P487)</f>
        <v>0</v>
      </c>
      <c r="R483" s="213">
        <f t="shared" ref="R483" si="997">COUNT(N483:N487)</f>
        <v>0</v>
      </c>
      <c r="S483" s="213">
        <f t="shared" ref="S483" si="998">SUM(O483:O487)</f>
        <v>0</v>
      </c>
      <c r="T483" s="213">
        <f t="shared" ref="T483" si="999">COUNT(N483:N487)</f>
        <v>0</v>
      </c>
      <c r="U483" s="199"/>
      <c r="V483" s="200"/>
      <c r="W483" s="199"/>
      <c r="X483" s="200"/>
      <c r="Y483" s="199"/>
      <c r="Z483" s="200"/>
      <c r="AA483" s="207"/>
      <c r="AB483" s="213">
        <f t="shared" ref="AB483" si="1000">+AA483+Z483+V483+Q483+R483+S483+T483+X483</f>
        <v>0</v>
      </c>
      <c r="AC483" s="204" t="str">
        <f t="shared" ref="AC483" si="1001">IF(L483="","",(AB483/$AM483))</f>
        <v/>
      </c>
      <c r="AD483" s="199"/>
      <c r="AE483" s="200"/>
      <c r="AF483" s="204" t="str">
        <f t="shared" ref="AF483" si="1002">IF(AD483="","",(AE483/$AM483))</f>
        <v/>
      </c>
      <c r="AG483" s="199"/>
      <c r="AH483" s="200"/>
      <c r="AI483" s="204" t="str">
        <f t="shared" ref="AI483" si="1003">IF(AG483="","",(AH483/$AM483))</f>
        <v/>
      </c>
      <c r="AJ483" s="199"/>
      <c r="AK483" s="208"/>
      <c r="AL483" s="204" t="str">
        <f t="shared" ref="AL483" si="1004">IF(AJ483="","",(AK483/$AM483))</f>
        <v/>
      </c>
      <c r="AM483" s="211">
        <f t="shared" ref="AM483" si="1005">AK483+AB483+AH483+AE483</f>
        <v>0</v>
      </c>
    </row>
    <row r="484" spans="1:39" ht="15" customHeight="1" x14ac:dyDescent="0.25">
      <c r="A484" s="214"/>
      <c r="B484" s="199"/>
      <c r="C484" s="199"/>
      <c r="D484" s="199"/>
      <c r="E484" s="199"/>
      <c r="F484" s="218"/>
      <c r="G484" s="199"/>
      <c r="H484" s="216"/>
      <c r="I484" s="199"/>
      <c r="J484" s="216"/>
      <c r="K484" s="103"/>
      <c r="L484" s="103"/>
      <c r="M484" s="103"/>
      <c r="N484" s="102"/>
      <c r="O484" s="102"/>
      <c r="P484" s="105">
        <f t="shared" ref="P484:P487" si="1006">N484*O484</f>
        <v>0</v>
      </c>
      <c r="Q484" s="213"/>
      <c r="R484" s="213"/>
      <c r="S484" s="213"/>
      <c r="T484" s="213"/>
      <c r="U484" s="199"/>
      <c r="V484" s="200"/>
      <c r="W484" s="199"/>
      <c r="X484" s="200"/>
      <c r="Y484" s="199"/>
      <c r="Z484" s="200"/>
      <c r="AA484" s="207"/>
      <c r="AB484" s="213"/>
      <c r="AC484" s="205"/>
      <c r="AD484" s="199"/>
      <c r="AE484" s="200"/>
      <c r="AF484" s="205"/>
      <c r="AG484" s="199"/>
      <c r="AH484" s="200"/>
      <c r="AI484" s="205"/>
      <c r="AJ484" s="199"/>
      <c r="AK484" s="209"/>
      <c r="AL484" s="205"/>
      <c r="AM484" s="212"/>
    </row>
    <row r="485" spans="1:39" ht="15" customHeight="1" x14ac:dyDescent="0.25">
      <c r="A485" s="214"/>
      <c r="B485" s="199"/>
      <c r="C485" s="199"/>
      <c r="D485" s="199"/>
      <c r="E485" s="199"/>
      <c r="F485" s="218"/>
      <c r="G485" s="199"/>
      <c r="H485" s="216"/>
      <c r="I485" s="199"/>
      <c r="J485" s="216"/>
      <c r="K485" s="103"/>
      <c r="L485" s="103"/>
      <c r="M485" s="103"/>
      <c r="N485" s="102"/>
      <c r="O485" s="102"/>
      <c r="P485" s="105">
        <f t="shared" si="1006"/>
        <v>0</v>
      </c>
      <c r="Q485" s="213"/>
      <c r="R485" s="213"/>
      <c r="S485" s="213"/>
      <c r="T485" s="213"/>
      <c r="U485" s="199"/>
      <c r="V485" s="200"/>
      <c r="W485" s="199"/>
      <c r="X485" s="200"/>
      <c r="Y485" s="199"/>
      <c r="Z485" s="200"/>
      <c r="AA485" s="207"/>
      <c r="AB485" s="213"/>
      <c r="AC485" s="205"/>
      <c r="AD485" s="199"/>
      <c r="AE485" s="200"/>
      <c r="AF485" s="205"/>
      <c r="AG485" s="199"/>
      <c r="AH485" s="200"/>
      <c r="AI485" s="205"/>
      <c r="AJ485" s="199"/>
      <c r="AK485" s="209"/>
      <c r="AL485" s="205"/>
      <c r="AM485" s="212"/>
    </row>
    <row r="486" spans="1:39" ht="15" customHeight="1" x14ac:dyDescent="0.25">
      <c r="A486" s="214"/>
      <c r="B486" s="199"/>
      <c r="C486" s="199"/>
      <c r="D486" s="199"/>
      <c r="E486" s="199"/>
      <c r="F486" s="218"/>
      <c r="G486" s="199"/>
      <c r="H486" s="216"/>
      <c r="I486" s="199"/>
      <c r="J486" s="216"/>
      <c r="K486" s="103"/>
      <c r="L486" s="103"/>
      <c r="M486" s="103"/>
      <c r="N486" s="102"/>
      <c r="O486" s="102"/>
      <c r="P486" s="105">
        <f t="shared" si="1006"/>
        <v>0</v>
      </c>
      <c r="Q486" s="213"/>
      <c r="R486" s="213"/>
      <c r="S486" s="213"/>
      <c r="T486" s="213"/>
      <c r="U486" s="199"/>
      <c r="V486" s="200"/>
      <c r="W486" s="199"/>
      <c r="X486" s="200"/>
      <c r="Y486" s="199"/>
      <c r="Z486" s="200"/>
      <c r="AA486" s="207"/>
      <c r="AB486" s="213"/>
      <c r="AC486" s="205"/>
      <c r="AD486" s="199"/>
      <c r="AE486" s="200"/>
      <c r="AF486" s="205"/>
      <c r="AG486" s="199"/>
      <c r="AH486" s="200"/>
      <c r="AI486" s="205"/>
      <c r="AJ486" s="199"/>
      <c r="AK486" s="209"/>
      <c r="AL486" s="205"/>
      <c r="AM486" s="212"/>
    </row>
    <row r="487" spans="1:39" ht="15" customHeight="1" x14ac:dyDescent="0.25">
      <c r="A487" s="214"/>
      <c r="B487" s="199"/>
      <c r="C487" s="199"/>
      <c r="D487" s="199"/>
      <c r="E487" s="199"/>
      <c r="F487" s="218"/>
      <c r="G487" s="199"/>
      <c r="H487" s="217"/>
      <c r="I487" s="199"/>
      <c r="J487" s="217"/>
      <c r="K487" s="103"/>
      <c r="L487" s="103"/>
      <c r="M487" s="103"/>
      <c r="N487" s="102"/>
      <c r="O487" s="102"/>
      <c r="P487" s="105">
        <f t="shared" si="1006"/>
        <v>0</v>
      </c>
      <c r="Q487" s="213"/>
      <c r="R487" s="213"/>
      <c r="S487" s="213"/>
      <c r="T487" s="213"/>
      <c r="U487" s="199"/>
      <c r="V487" s="200"/>
      <c r="W487" s="199"/>
      <c r="X487" s="200"/>
      <c r="Y487" s="199"/>
      <c r="Z487" s="200"/>
      <c r="AA487" s="207"/>
      <c r="AB487" s="213"/>
      <c r="AC487" s="206"/>
      <c r="AD487" s="199"/>
      <c r="AE487" s="200"/>
      <c r="AF487" s="206"/>
      <c r="AG487" s="199"/>
      <c r="AH487" s="200"/>
      <c r="AI487" s="206"/>
      <c r="AJ487" s="199"/>
      <c r="AK487" s="210"/>
      <c r="AL487" s="206"/>
      <c r="AM487" s="212"/>
    </row>
    <row r="488" spans="1:39" ht="15" customHeight="1" x14ac:dyDescent="0.25">
      <c r="A488" s="214">
        <v>97</v>
      </c>
      <c r="B488" s="199"/>
      <c r="C488" s="199"/>
      <c r="D488" s="199"/>
      <c r="E488" s="199"/>
      <c r="F488" s="218" t="str">
        <f t="shared" ref="F488" si="1007">IF(AM488=40,"TIEMPO COMPLETO",IF(AM488&gt;=20,"MEDIO TIEMPO",IF(AM488&gt;=1,"TIEMPO PARCIAL","")))</f>
        <v/>
      </c>
      <c r="G488" s="199"/>
      <c r="H488" s="215"/>
      <c r="I488" s="199"/>
      <c r="J488" s="215"/>
      <c r="K488" s="103"/>
      <c r="L488" s="103"/>
      <c r="M488" s="103"/>
      <c r="N488" s="102"/>
      <c r="O488" s="102"/>
      <c r="P488" s="105">
        <f>N488*O488</f>
        <v>0</v>
      </c>
      <c r="Q488" s="213">
        <f>SUM(P488:P492)</f>
        <v>0</v>
      </c>
      <c r="R488" s="213">
        <f t="shared" ref="R488" si="1008">COUNT(N488:N492)</f>
        <v>0</v>
      </c>
      <c r="S488" s="213">
        <f t="shared" ref="S488" si="1009">SUM(O488:O492)</f>
        <v>0</v>
      </c>
      <c r="T488" s="213">
        <f t="shared" ref="T488" si="1010">COUNT(N488:N492)</f>
        <v>0</v>
      </c>
      <c r="U488" s="199"/>
      <c r="V488" s="200"/>
      <c r="W488" s="199"/>
      <c r="X488" s="200"/>
      <c r="Y488" s="199"/>
      <c r="Z488" s="200"/>
      <c r="AA488" s="207"/>
      <c r="AB488" s="213">
        <f t="shared" ref="AB488" si="1011">+AA488+Z488+V488+Q488+R488+S488+T488+X488</f>
        <v>0</v>
      </c>
      <c r="AC488" s="204" t="str">
        <f t="shared" ref="AC488" si="1012">IF(L488="","",(AB488/$AM488))</f>
        <v/>
      </c>
      <c r="AD488" s="199"/>
      <c r="AE488" s="200"/>
      <c r="AF488" s="204" t="str">
        <f t="shared" ref="AF488" si="1013">IF(AD488="","",(AE488/$AM488))</f>
        <v/>
      </c>
      <c r="AG488" s="199"/>
      <c r="AH488" s="200"/>
      <c r="AI488" s="204" t="str">
        <f t="shared" ref="AI488" si="1014">IF(AG488="","",(AH488/$AM488))</f>
        <v/>
      </c>
      <c r="AJ488" s="199"/>
      <c r="AK488" s="208"/>
      <c r="AL488" s="204" t="str">
        <f t="shared" ref="AL488" si="1015">IF(AJ488="","",(AK488/$AM488))</f>
        <v/>
      </c>
      <c r="AM488" s="211">
        <f t="shared" ref="AM488" si="1016">AK488+AB488+AH488+AE488</f>
        <v>0</v>
      </c>
    </row>
    <row r="489" spans="1:39" ht="15" customHeight="1" x14ac:dyDescent="0.25">
      <c r="A489" s="214"/>
      <c r="B489" s="199"/>
      <c r="C489" s="199"/>
      <c r="D489" s="199"/>
      <c r="E489" s="199"/>
      <c r="F489" s="218"/>
      <c r="G489" s="199"/>
      <c r="H489" s="216"/>
      <c r="I489" s="199"/>
      <c r="J489" s="216"/>
      <c r="K489" s="103"/>
      <c r="L489" s="103"/>
      <c r="M489" s="103"/>
      <c r="N489" s="102"/>
      <c r="O489" s="102"/>
      <c r="P489" s="105">
        <f t="shared" ref="P489:P492" si="1017">N489*O489</f>
        <v>0</v>
      </c>
      <c r="Q489" s="213"/>
      <c r="R489" s="213"/>
      <c r="S489" s="213"/>
      <c r="T489" s="213"/>
      <c r="U489" s="199"/>
      <c r="V489" s="200"/>
      <c r="W489" s="199"/>
      <c r="X489" s="200"/>
      <c r="Y489" s="199"/>
      <c r="Z489" s="200"/>
      <c r="AA489" s="207"/>
      <c r="AB489" s="213"/>
      <c r="AC489" s="205"/>
      <c r="AD489" s="199"/>
      <c r="AE489" s="200"/>
      <c r="AF489" s="205"/>
      <c r="AG489" s="199"/>
      <c r="AH489" s="200"/>
      <c r="AI489" s="205"/>
      <c r="AJ489" s="199"/>
      <c r="AK489" s="209"/>
      <c r="AL489" s="205"/>
      <c r="AM489" s="212"/>
    </row>
    <row r="490" spans="1:39" ht="15" customHeight="1" x14ac:dyDescent="0.25">
      <c r="A490" s="214"/>
      <c r="B490" s="199"/>
      <c r="C490" s="199"/>
      <c r="D490" s="199"/>
      <c r="E490" s="199"/>
      <c r="F490" s="218"/>
      <c r="G490" s="199"/>
      <c r="H490" s="216"/>
      <c r="I490" s="199"/>
      <c r="J490" s="216"/>
      <c r="K490" s="103"/>
      <c r="L490" s="103"/>
      <c r="M490" s="103"/>
      <c r="N490" s="102"/>
      <c r="O490" s="102"/>
      <c r="P490" s="105">
        <f t="shared" si="1017"/>
        <v>0</v>
      </c>
      <c r="Q490" s="213"/>
      <c r="R490" s="213"/>
      <c r="S490" s="213"/>
      <c r="T490" s="213"/>
      <c r="U490" s="199"/>
      <c r="V490" s="200"/>
      <c r="W490" s="199"/>
      <c r="X490" s="200"/>
      <c r="Y490" s="199"/>
      <c r="Z490" s="200"/>
      <c r="AA490" s="207"/>
      <c r="AB490" s="213"/>
      <c r="AC490" s="205"/>
      <c r="AD490" s="199"/>
      <c r="AE490" s="200"/>
      <c r="AF490" s="205"/>
      <c r="AG490" s="199"/>
      <c r="AH490" s="200"/>
      <c r="AI490" s="205"/>
      <c r="AJ490" s="199"/>
      <c r="AK490" s="209"/>
      <c r="AL490" s="205"/>
      <c r="AM490" s="212"/>
    </row>
    <row r="491" spans="1:39" ht="15" customHeight="1" x14ac:dyDescent="0.25">
      <c r="A491" s="214"/>
      <c r="B491" s="199"/>
      <c r="C491" s="199"/>
      <c r="D491" s="199"/>
      <c r="E491" s="199"/>
      <c r="F491" s="218"/>
      <c r="G491" s="199"/>
      <c r="H491" s="216"/>
      <c r="I491" s="199"/>
      <c r="J491" s="216"/>
      <c r="K491" s="103"/>
      <c r="L491" s="103"/>
      <c r="M491" s="103"/>
      <c r="N491" s="102"/>
      <c r="O491" s="102"/>
      <c r="P491" s="105">
        <f t="shared" si="1017"/>
        <v>0</v>
      </c>
      <c r="Q491" s="213"/>
      <c r="R491" s="213"/>
      <c r="S491" s="213"/>
      <c r="T491" s="213"/>
      <c r="U491" s="199"/>
      <c r="V491" s="200"/>
      <c r="W491" s="199"/>
      <c r="X491" s="200"/>
      <c r="Y491" s="199"/>
      <c r="Z491" s="200"/>
      <c r="AA491" s="207"/>
      <c r="AB491" s="213"/>
      <c r="AC491" s="205"/>
      <c r="AD491" s="199"/>
      <c r="AE491" s="200"/>
      <c r="AF491" s="205"/>
      <c r="AG491" s="199"/>
      <c r="AH491" s="200"/>
      <c r="AI491" s="205"/>
      <c r="AJ491" s="199"/>
      <c r="AK491" s="209"/>
      <c r="AL491" s="205"/>
      <c r="AM491" s="212"/>
    </row>
    <row r="492" spans="1:39" ht="15" customHeight="1" x14ac:dyDescent="0.25">
      <c r="A492" s="214"/>
      <c r="B492" s="199"/>
      <c r="C492" s="199"/>
      <c r="D492" s="199"/>
      <c r="E492" s="199"/>
      <c r="F492" s="218"/>
      <c r="G492" s="199"/>
      <c r="H492" s="217"/>
      <c r="I492" s="199"/>
      <c r="J492" s="217"/>
      <c r="K492" s="103"/>
      <c r="L492" s="103"/>
      <c r="M492" s="103"/>
      <c r="N492" s="102"/>
      <c r="O492" s="102"/>
      <c r="P492" s="105">
        <f t="shared" si="1017"/>
        <v>0</v>
      </c>
      <c r="Q492" s="213"/>
      <c r="R492" s="213"/>
      <c r="S492" s="213"/>
      <c r="T492" s="213"/>
      <c r="U492" s="199"/>
      <c r="V492" s="200"/>
      <c r="W492" s="199"/>
      <c r="X492" s="200"/>
      <c r="Y492" s="199"/>
      <c r="Z492" s="200"/>
      <c r="AA492" s="207"/>
      <c r="AB492" s="213"/>
      <c r="AC492" s="206"/>
      <c r="AD492" s="199"/>
      <c r="AE492" s="200"/>
      <c r="AF492" s="206"/>
      <c r="AG492" s="199"/>
      <c r="AH492" s="200"/>
      <c r="AI492" s="206"/>
      <c r="AJ492" s="199"/>
      <c r="AK492" s="210"/>
      <c r="AL492" s="206"/>
      <c r="AM492" s="212"/>
    </row>
    <row r="493" spans="1:39" ht="15" customHeight="1" x14ac:dyDescent="0.25">
      <c r="A493" s="214">
        <v>98</v>
      </c>
      <c r="B493" s="199"/>
      <c r="C493" s="199"/>
      <c r="D493" s="199"/>
      <c r="E493" s="199"/>
      <c r="F493" s="218" t="str">
        <f t="shared" ref="F493" si="1018">IF(AM493=40,"TIEMPO COMPLETO",IF(AM493&gt;=20,"MEDIO TIEMPO",IF(AM493&gt;=1,"TIEMPO PARCIAL","")))</f>
        <v/>
      </c>
      <c r="G493" s="199"/>
      <c r="H493" s="215"/>
      <c r="I493" s="199"/>
      <c r="J493" s="215"/>
      <c r="K493" s="103"/>
      <c r="L493" s="103"/>
      <c r="M493" s="103"/>
      <c r="N493" s="102"/>
      <c r="O493" s="102"/>
      <c r="P493" s="105">
        <f>N493*O493</f>
        <v>0</v>
      </c>
      <c r="Q493" s="213">
        <f>SUM(P493:P497)</f>
        <v>0</v>
      </c>
      <c r="R493" s="213">
        <f t="shared" ref="R493" si="1019">COUNT(N493:N497)</f>
        <v>0</v>
      </c>
      <c r="S493" s="213">
        <f t="shared" ref="S493" si="1020">SUM(O493:O497)</f>
        <v>0</v>
      </c>
      <c r="T493" s="213">
        <f t="shared" ref="T493" si="1021">COUNT(N493:N497)</f>
        <v>0</v>
      </c>
      <c r="U493" s="199"/>
      <c r="V493" s="200"/>
      <c r="W493" s="199"/>
      <c r="X493" s="200"/>
      <c r="Y493" s="199"/>
      <c r="Z493" s="200"/>
      <c r="AA493" s="207"/>
      <c r="AB493" s="213">
        <f t="shared" ref="AB493" si="1022">+AA493+Z493+V493+Q493+R493+S493+T493+X493</f>
        <v>0</v>
      </c>
      <c r="AC493" s="204" t="str">
        <f t="shared" ref="AC493" si="1023">IF(L493="","",(AB493/$AM493))</f>
        <v/>
      </c>
      <c r="AD493" s="199"/>
      <c r="AE493" s="200"/>
      <c r="AF493" s="204" t="str">
        <f t="shared" ref="AF493" si="1024">IF(AD493="","",(AE493/$AM493))</f>
        <v/>
      </c>
      <c r="AG493" s="199"/>
      <c r="AH493" s="200"/>
      <c r="AI493" s="204" t="str">
        <f t="shared" ref="AI493" si="1025">IF(AG493="","",(AH493/$AM493))</f>
        <v/>
      </c>
      <c r="AJ493" s="199"/>
      <c r="AK493" s="208"/>
      <c r="AL493" s="204" t="str">
        <f t="shared" ref="AL493" si="1026">IF(AJ493="","",(AK493/$AM493))</f>
        <v/>
      </c>
      <c r="AM493" s="211">
        <f t="shared" ref="AM493" si="1027">AK493+AB493+AH493+AE493</f>
        <v>0</v>
      </c>
    </row>
    <row r="494" spans="1:39" ht="15" customHeight="1" x14ac:dyDescent="0.25">
      <c r="A494" s="214"/>
      <c r="B494" s="199"/>
      <c r="C494" s="199"/>
      <c r="D494" s="199"/>
      <c r="E494" s="199"/>
      <c r="F494" s="218"/>
      <c r="G494" s="199"/>
      <c r="H494" s="216"/>
      <c r="I494" s="199"/>
      <c r="J494" s="216"/>
      <c r="K494" s="103"/>
      <c r="L494" s="103"/>
      <c r="M494" s="103"/>
      <c r="N494" s="102"/>
      <c r="O494" s="102"/>
      <c r="P494" s="105">
        <f t="shared" ref="P494:P497" si="1028">N494*O494</f>
        <v>0</v>
      </c>
      <c r="Q494" s="213"/>
      <c r="R494" s="213"/>
      <c r="S494" s="213"/>
      <c r="T494" s="213"/>
      <c r="U494" s="199"/>
      <c r="V494" s="200"/>
      <c r="W494" s="199"/>
      <c r="X494" s="200"/>
      <c r="Y494" s="199"/>
      <c r="Z494" s="200"/>
      <c r="AA494" s="207"/>
      <c r="AB494" s="213"/>
      <c r="AC494" s="205"/>
      <c r="AD494" s="199"/>
      <c r="AE494" s="200"/>
      <c r="AF494" s="205"/>
      <c r="AG494" s="199"/>
      <c r="AH494" s="200"/>
      <c r="AI494" s="205"/>
      <c r="AJ494" s="199"/>
      <c r="AK494" s="209"/>
      <c r="AL494" s="205"/>
      <c r="AM494" s="212"/>
    </row>
    <row r="495" spans="1:39" ht="15" customHeight="1" x14ac:dyDescent="0.25">
      <c r="A495" s="214"/>
      <c r="B495" s="199"/>
      <c r="C495" s="199"/>
      <c r="D495" s="199"/>
      <c r="E495" s="199"/>
      <c r="F495" s="218"/>
      <c r="G495" s="199"/>
      <c r="H495" s="216"/>
      <c r="I495" s="199"/>
      <c r="J495" s="216"/>
      <c r="K495" s="103"/>
      <c r="L495" s="103"/>
      <c r="M495" s="103"/>
      <c r="N495" s="102"/>
      <c r="O495" s="102"/>
      <c r="P495" s="105">
        <f t="shared" si="1028"/>
        <v>0</v>
      </c>
      <c r="Q495" s="213"/>
      <c r="R495" s="213"/>
      <c r="S495" s="213"/>
      <c r="T495" s="213"/>
      <c r="U495" s="199"/>
      <c r="V495" s="200"/>
      <c r="W495" s="199"/>
      <c r="X495" s="200"/>
      <c r="Y495" s="199"/>
      <c r="Z495" s="200"/>
      <c r="AA495" s="207"/>
      <c r="AB495" s="213"/>
      <c r="AC495" s="205"/>
      <c r="AD495" s="199"/>
      <c r="AE495" s="200"/>
      <c r="AF495" s="205"/>
      <c r="AG495" s="199"/>
      <c r="AH495" s="200"/>
      <c r="AI495" s="205"/>
      <c r="AJ495" s="199"/>
      <c r="AK495" s="209"/>
      <c r="AL495" s="205"/>
      <c r="AM495" s="212"/>
    </row>
    <row r="496" spans="1:39" ht="15" customHeight="1" x14ac:dyDescent="0.25">
      <c r="A496" s="214"/>
      <c r="B496" s="199"/>
      <c r="C496" s="199"/>
      <c r="D496" s="199"/>
      <c r="E496" s="199"/>
      <c r="F496" s="218"/>
      <c r="G496" s="199"/>
      <c r="H496" s="216"/>
      <c r="I496" s="199"/>
      <c r="J496" s="216"/>
      <c r="K496" s="103"/>
      <c r="L496" s="103"/>
      <c r="M496" s="103"/>
      <c r="N496" s="102"/>
      <c r="O496" s="102"/>
      <c r="P496" s="105">
        <f t="shared" si="1028"/>
        <v>0</v>
      </c>
      <c r="Q496" s="213"/>
      <c r="R496" s="213"/>
      <c r="S496" s="213"/>
      <c r="T496" s="213"/>
      <c r="U496" s="199"/>
      <c r="V496" s="200"/>
      <c r="W496" s="199"/>
      <c r="X496" s="200"/>
      <c r="Y496" s="199"/>
      <c r="Z496" s="200"/>
      <c r="AA496" s="207"/>
      <c r="AB496" s="213"/>
      <c r="AC496" s="205"/>
      <c r="AD496" s="199"/>
      <c r="AE496" s="200"/>
      <c r="AF496" s="205"/>
      <c r="AG496" s="199"/>
      <c r="AH496" s="200"/>
      <c r="AI496" s="205"/>
      <c r="AJ496" s="199"/>
      <c r="AK496" s="209"/>
      <c r="AL496" s="205"/>
      <c r="AM496" s="212"/>
    </row>
    <row r="497" spans="1:39" ht="15" customHeight="1" x14ac:dyDescent="0.25">
      <c r="A497" s="214"/>
      <c r="B497" s="199"/>
      <c r="C497" s="199"/>
      <c r="D497" s="199"/>
      <c r="E497" s="199"/>
      <c r="F497" s="218"/>
      <c r="G497" s="199"/>
      <c r="H497" s="217"/>
      <c r="I497" s="199"/>
      <c r="J497" s="217"/>
      <c r="K497" s="103"/>
      <c r="L497" s="103"/>
      <c r="M497" s="103"/>
      <c r="N497" s="102"/>
      <c r="O497" s="102"/>
      <c r="P497" s="105">
        <f t="shared" si="1028"/>
        <v>0</v>
      </c>
      <c r="Q497" s="213"/>
      <c r="R497" s="213"/>
      <c r="S497" s="213"/>
      <c r="T497" s="213"/>
      <c r="U497" s="199"/>
      <c r="V497" s="200"/>
      <c r="W497" s="199"/>
      <c r="X497" s="200"/>
      <c r="Y497" s="199"/>
      <c r="Z497" s="200"/>
      <c r="AA497" s="207"/>
      <c r="AB497" s="213"/>
      <c r="AC497" s="206"/>
      <c r="AD497" s="199"/>
      <c r="AE497" s="200"/>
      <c r="AF497" s="206"/>
      <c r="AG497" s="199"/>
      <c r="AH497" s="200"/>
      <c r="AI497" s="206"/>
      <c r="AJ497" s="199"/>
      <c r="AK497" s="210"/>
      <c r="AL497" s="206"/>
      <c r="AM497" s="212"/>
    </row>
    <row r="498" spans="1:39" ht="15" customHeight="1" x14ac:dyDescent="0.25">
      <c r="A498" s="214">
        <v>99</v>
      </c>
      <c r="B498" s="199"/>
      <c r="C498" s="199"/>
      <c r="D498" s="199"/>
      <c r="E498" s="199"/>
      <c r="F498" s="218" t="str">
        <f t="shared" ref="F498" si="1029">IF(AM498=40,"TIEMPO COMPLETO",IF(AM498&gt;=20,"MEDIO TIEMPO",IF(AM498&gt;=1,"TIEMPO PARCIAL","")))</f>
        <v/>
      </c>
      <c r="G498" s="199"/>
      <c r="H498" s="215"/>
      <c r="I498" s="199"/>
      <c r="J498" s="215"/>
      <c r="K498" s="103"/>
      <c r="L498" s="103"/>
      <c r="M498" s="103"/>
      <c r="N498" s="102"/>
      <c r="O498" s="102"/>
      <c r="P498" s="105">
        <f>N498*O498</f>
        <v>0</v>
      </c>
      <c r="Q498" s="213">
        <f>SUM(P498:P502)</f>
        <v>0</v>
      </c>
      <c r="R498" s="213">
        <f t="shared" ref="R498" si="1030">COUNT(N498:N502)</f>
        <v>0</v>
      </c>
      <c r="S498" s="213">
        <f t="shared" ref="S498" si="1031">SUM(O498:O502)</f>
        <v>0</v>
      </c>
      <c r="T498" s="213">
        <f t="shared" ref="T498" si="1032">COUNT(N498:N502)</f>
        <v>0</v>
      </c>
      <c r="U498" s="199"/>
      <c r="V498" s="200"/>
      <c r="W498" s="199"/>
      <c r="X498" s="200"/>
      <c r="Y498" s="199"/>
      <c r="Z498" s="200"/>
      <c r="AA498" s="207"/>
      <c r="AB498" s="213">
        <f t="shared" ref="AB498" si="1033">+AA498+Z498+V498+Q498+R498+S498+T498+X498</f>
        <v>0</v>
      </c>
      <c r="AC498" s="204" t="str">
        <f t="shared" ref="AC498" si="1034">IF(L498="","",(AB498/$AM498))</f>
        <v/>
      </c>
      <c r="AD498" s="199"/>
      <c r="AE498" s="200"/>
      <c r="AF498" s="204" t="str">
        <f t="shared" ref="AF498" si="1035">IF(AD498="","",(AE498/$AM498))</f>
        <v/>
      </c>
      <c r="AG498" s="199"/>
      <c r="AH498" s="200"/>
      <c r="AI498" s="204" t="str">
        <f t="shared" ref="AI498" si="1036">IF(AG498="","",(AH498/$AM498))</f>
        <v/>
      </c>
      <c r="AJ498" s="199"/>
      <c r="AK498" s="208"/>
      <c r="AL498" s="204" t="str">
        <f t="shared" ref="AL498" si="1037">IF(AJ498="","",(AK498/$AM498))</f>
        <v/>
      </c>
      <c r="AM498" s="211">
        <f t="shared" ref="AM498" si="1038">AK498+AB498+AH498+AE498</f>
        <v>0</v>
      </c>
    </row>
    <row r="499" spans="1:39" ht="15" customHeight="1" x14ac:dyDescent="0.25">
      <c r="A499" s="214"/>
      <c r="B499" s="199"/>
      <c r="C499" s="199"/>
      <c r="D499" s="199"/>
      <c r="E499" s="199"/>
      <c r="F499" s="218"/>
      <c r="G499" s="199"/>
      <c r="H499" s="216"/>
      <c r="I499" s="199"/>
      <c r="J499" s="216"/>
      <c r="K499" s="103"/>
      <c r="L499" s="103"/>
      <c r="M499" s="103"/>
      <c r="N499" s="102"/>
      <c r="O499" s="102"/>
      <c r="P499" s="105">
        <f t="shared" ref="P499:P502" si="1039">N499*O499</f>
        <v>0</v>
      </c>
      <c r="Q499" s="213"/>
      <c r="R499" s="213"/>
      <c r="S499" s="213"/>
      <c r="T499" s="213"/>
      <c r="U499" s="199"/>
      <c r="V499" s="200"/>
      <c r="W499" s="199"/>
      <c r="X499" s="200"/>
      <c r="Y499" s="199"/>
      <c r="Z499" s="200"/>
      <c r="AA499" s="207"/>
      <c r="AB499" s="213"/>
      <c r="AC499" s="205"/>
      <c r="AD499" s="199"/>
      <c r="AE499" s="200"/>
      <c r="AF499" s="205"/>
      <c r="AG499" s="199"/>
      <c r="AH499" s="200"/>
      <c r="AI499" s="205"/>
      <c r="AJ499" s="199"/>
      <c r="AK499" s="209"/>
      <c r="AL499" s="205"/>
      <c r="AM499" s="212"/>
    </row>
    <row r="500" spans="1:39" ht="15" customHeight="1" x14ac:dyDescent="0.25">
      <c r="A500" s="214"/>
      <c r="B500" s="199"/>
      <c r="C500" s="199"/>
      <c r="D500" s="199"/>
      <c r="E500" s="199"/>
      <c r="F500" s="218"/>
      <c r="G500" s="199"/>
      <c r="H500" s="216"/>
      <c r="I500" s="199"/>
      <c r="J500" s="216"/>
      <c r="K500" s="103"/>
      <c r="L500" s="103"/>
      <c r="M500" s="103"/>
      <c r="N500" s="102"/>
      <c r="O500" s="102"/>
      <c r="P500" s="105">
        <f t="shared" si="1039"/>
        <v>0</v>
      </c>
      <c r="Q500" s="213"/>
      <c r="R500" s="213"/>
      <c r="S500" s="213"/>
      <c r="T500" s="213"/>
      <c r="U500" s="199"/>
      <c r="V500" s="200"/>
      <c r="W500" s="199"/>
      <c r="X500" s="200"/>
      <c r="Y500" s="199"/>
      <c r="Z500" s="200"/>
      <c r="AA500" s="207"/>
      <c r="AB500" s="213"/>
      <c r="AC500" s="205"/>
      <c r="AD500" s="199"/>
      <c r="AE500" s="200"/>
      <c r="AF500" s="205"/>
      <c r="AG500" s="199"/>
      <c r="AH500" s="200"/>
      <c r="AI500" s="205"/>
      <c r="AJ500" s="199"/>
      <c r="AK500" s="209"/>
      <c r="AL500" s="205"/>
      <c r="AM500" s="212"/>
    </row>
    <row r="501" spans="1:39" ht="15" customHeight="1" x14ac:dyDescent="0.25">
      <c r="A501" s="214"/>
      <c r="B501" s="199"/>
      <c r="C501" s="199"/>
      <c r="D501" s="199"/>
      <c r="E501" s="199"/>
      <c r="F501" s="218"/>
      <c r="G501" s="199"/>
      <c r="H501" s="216"/>
      <c r="I501" s="199"/>
      <c r="J501" s="216"/>
      <c r="K501" s="103"/>
      <c r="L501" s="103"/>
      <c r="M501" s="103"/>
      <c r="N501" s="102"/>
      <c r="O501" s="102"/>
      <c r="P501" s="105">
        <f t="shared" si="1039"/>
        <v>0</v>
      </c>
      <c r="Q501" s="213"/>
      <c r="R501" s="213"/>
      <c r="S501" s="213"/>
      <c r="T501" s="213"/>
      <c r="U501" s="199"/>
      <c r="V501" s="200"/>
      <c r="W501" s="199"/>
      <c r="X501" s="200"/>
      <c r="Y501" s="199"/>
      <c r="Z501" s="200"/>
      <c r="AA501" s="207"/>
      <c r="AB501" s="213"/>
      <c r="AC501" s="205"/>
      <c r="AD501" s="199"/>
      <c r="AE501" s="200"/>
      <c r="AF501" s="205"/>
      <c r="AG501" s="199"/>
      <c r="AH501" s="200"/>
      <c r="AI501" s="205"/>
      <c r="AJ501" s="199"/>
      <c r="AK501" s="209"/>
      <c r="AL501" s="205"/>
      <c r="AM501" s="212"/>
    </row>
    <row r="502" spans="1:39" ht="15" customHeight="1" x14ac:dyDescent="0.25">
      <c r="A502" s="214"/>
      <c r="B502" s="199"/>
      <c r="C502" s="199"/>
      <c r="D502" s="199"/>
      <c r="E502" s="199"/>
      <c r="F502" s="218"/>
      <c r="G502" s="199"/>
      <c r="H502" s="217"/>
      <c r="I502" s="199"/>
      <c r="J502" s="217"/>
      <c r="K502" s="103"/>
      <c r="L502" s="103"/>
      <c r="M502" s="103"/>
      <c r="N502" s="102"/>
      <c r="O502" s="102"/>
      <c r="P502" s="105">
        <f t="shared" si="1039"/>
        <v>0</v>
      </c>
      <c r="Q502" s="213"/>
      <c r="R502" s="213"/>
      <c r="S502" s="213"/>
      <c r="T502" s="213"/>
      <c r="U502" s="199"/>
      <c r="V502" s="200"/>
      <c r="W502" s="199"/>
      <c r="X502" s="200"/>
      <c r="Y502" s="199"/>
      <c r="Z502" s="200"/>
      <c r="AA502" s="207"/>
      <c r="AB502" s="213"/>
      <c r="AC502" s="206"/>
      <c r="AD502" s="199"/>
      <c r="AE502" s="200"/>
      <c r="AF502" s="206"/>
      <c r="AG502" s="199"/>
      <c r="AH502" s="200"/>
      <c r="AI502" s="206"/>
      <c r="AJ502" s="199"/>
      <c r="AK502" s="210"/>
      <c r="AL502" s="206"/>
      <c r="AM502" s="212"/>
    </row>
    <row r="503" spans="1:39" ht="15" customHeight="1" x14ac:dyDescent="0.25">
      <c r="A503" s="214">
        <v>100</v>
      </c>
      <c r="B503" s="199"/>
      <c r="C503" s="199"/>
      <c r="D503" s="199"/>
      <c r="E503" s="199"/>
      <c r="F503" s="218" t="str">
        <f t="shared" ref="F503" si="1040">IF(AM503=40,"TIEMPO COMPLETO",IF(AM503&gt;=20,"MEDIO TIEMPO",IF(AM503&gt;=1,"TIEMPO PARCIAL","")))</f>
        <v/>
      </c>
      <c r="G503" s="199"/>
      <c r="H503" s="215"/>
      <c r="I503" s="199"/>
      <c r="J503" s="215"/>
      <c r="K503" s="103"/>
      <c r="L503" s="103"/>
      <c r="M503" s="103"/>
      <c r="N503" s="102"/>
      <c r="O503" s="102"/>
      <c r="P503" s="105">
        <f>N503*O503</f>
        <v>0</v>
      </c>
      <c r="Q503" s="213">
        <f>SUM(P503:P507)</f>
        <v>0</v>
      </c>
      <c r="R503" s="213">
        <f t="shared" ref="R503" si="1041">COUNT(N503:N507)</f>
        <v>0</v>
      </c>
      <c r="S503" s="213">
        <f t="shared" ref="S503" si="1042">SUM(O503:O507)</f>
        <v>0</v>
      </c>
      <c r="T503" s="213">
        <f t="shared" ref="T503" si="1043">COUNT(N503:N507)</f>
        <v>0</v>
      </c>
      <c r="U503" s="199"/>
      <c r="V503" s="200"/>
      <c r="W503" s="199"/>
      <c r="X503" s="200"/>
      <c r="Y503" s="199"/>
      <c r="Z503" s="200"/>
      <c r="AA503" s="207"/>
      <c r="AB503" s="213">
        <f t="shared" ref="AB503" si="1044">+AA503+Z503+V503+Q503+R503+S503+T503+X503</f>
        <v>0</v>
      </c>
      <c r="AC503" s="204" t="str">
        <f t="shared" ref="AC503" si="1045">IF(L503="","",(AB503/$AM503))</f>
        <v/>
      </c>
      <c r="AD503" s="199"/>
      <c r="AE503" s="200"/>
      <c r="AF503" s="204" t="str">
        <f t="shared" ref="AF503" si="1046">IF(AD503="","",(AE503/$AM503))</f>
        <v/>
      </c>
      <c r="AG503" s="199"/>
      <c r="AH503" s="200"/>
      <c r="AI503" s="204" t="str">
        <f t="shared" ref="AI503" si="1047">IF(AG503="","",(AH503/$AM503))</f>
        <v/>
      </c>
      <c r="AJ503" s="199"/>
      <c r="AK503" s="208"/>
      <c r="AL503" s="204" t="str">
        <f t="shared" ref="AL503" si="1048">IF(AJ503="","",(AK503/$AM503))</f>
        <v/>
      </c>
      <c r="AM503" s="211">
        <f t="shared" ref="AM503" si="1049">AK503+AB503+AH503+AE503</f>
        <v>0</v>
      </c>
    </row>
    <row r="504" spans="1:39" ht="15" customHeight="1" x14ac:dyDescent="0.25">
      <c r="A504" s="214"/>
      <c r="B504" s="199"/>
      <c r="C504" s="199"/>
      <c r="D504" s="199"/>
      <c r="E504" s="199"/>
      <c r="F504" s="218"/>
      <c r="G504" s="199"/>
      <c r="H504" s="216"/>
      <c r="I504" s="199"/>
      <c r="J504" s="216"/>
      <c r="K504" s="103"/>
      <c r="L504" s="103"/>
      <c r="M504" s="103"/>
      <c r="N504" s="102"/>
      <c r="O504" s="102"/>
      <c r="P504" s="105">
        <f t="shared" ref="P504:P507" si="1050">N504*O504</f>
        <v>0</v>
      </c>
      <c r="Q504" s="213"/>
      <c r="R504" s="213"/>
      <c r="S504" s="213"/>
      <c r="T504" s="213"/>
      <c r="U504" s="199"/>
      <c r="V504" s="200"/>
      <c r="W504" s="199"/>
      <c r="X504" s="200"/>
      <c r="Y504" s="199"/>
      <c r="Z504" s="200"/>
      <c r="AA504" s="207"/>
      <c r="AB504" s="213"/>
      <c r="AC504" s="205"/>
      <c r="AD504" s="199"/>
      <c r="AE504" s="200"/>
      <c r="AF504" s="205"/>
      <c r="AG504" s="199"/>
      <c r="AH504" s="200"/>
      <c r="AI504" s="205"/>
      <c r="AJ504" s="199"/>
      <c r="AK504" s="209"/>
      <c r="AL504" s="205"/>
      <c r="AM504" s="212"/>
    </row>
    <row r="505" spans="1:39" ht="15" customHeight="1" x14ac:dyDescent="0.25">
      <c r="A505" s="214"/>
      <c r="B505" s="199"/>
      <c r="C505" s="199"/>
      <c r="D505" s="199"/>
      <c r="E505" s="199"/>
      <c r="F505" s="218"/>
      <c r="G505" s="199"/>
      <c r="H505" s="216"/>
      <c r="I505" s="199"/>
      <c r="J505" s="216"/>
      <c r="K505" s="103"/>
      <c r="L505" s="103"/>
      <c r="M505" s="103"/>
      <c r="N505" s="102"/>
      <c r="O505" s="102"/>
      <c r="P505" s="105">
        <f t="shared" si="1050"/>
        <v>0</v>
      </c>
      <c r="Q505" s="213"/>
      <c r="R505" s="213"/>
      <c r="S505" s="213"/>
      <c r="T505" s="213"/>
      <c r="U505" s="199"/>
      <c r="V505" s="200"/>
      <c r="W505" s="199"/>
      <c r="X505" s="200"/>
      <c r="Y505" s="199"/>
      <c r="Z505" s="200"/>
      <c r="AA505" s="207"/>
      <c r="AB505" s="213"/>
      <c r="AC505" s="205"/>
      <c r="AD505" s="199"/>
      <c r="AE505" s="200"/>
      <c r="AF505" s="205"/>
      <c r="AG505" s="199"/>
      <c r="AH505" s="200"/>
      <c r="AI505" s="205"/>
      <c r="AJ505" s="199"/>
      <c r="AK505" s="209"/>
      <c r="AL505" s="205"/>
      <c r="AM505" s="212"/>
    </row>
    <row r="506" spans="1:39" ht="15" customHeight="1" x14ac:dyDescent="0.25">
      <c r="A506" s="214"/>
      <c r="B506" s="199"/>
      <c r="C506" s="199"/>
      <c r="D506" s="199"/>
      <c r="E506" s="199"/>
      <c r="F506" s="218"/>
      <c r="G506" s="199"/>
      <c r="H506" s="216"/>
      <c r="I506" s="199"/>
      <c r="J506" s="216"/>
      <c r="K506" s="103"/>
      <c r="L506" s="103"/>
      <c r="M506" s="103"/>
      <c r="N506" s="102"/>
      <c r="O506" s="102"/>
      <c r="P506" s="105">
        <f t="shared" si="1050"/>
        <v>0</v>
      </c>
      <c r="Q506" s="213"/>
      <c r="R506" s="213"/>
      <c r="S506" s="213"/>
      <c r="T506" s="213"/>
      <c r="U506" s="199"/>
      <c r="V506" s="200"/>
      <c r="W506" s="199"/>
      <c r="X506" s="200"/>
      <c r="Y506" s="199"/>
      <c r="Z506" s="200"/>
      <c r="AA506" s="207"/>
      <c r="AB506" s="213"/>
      <c r="AC506" s="205"/>
      <c r="AD506" s="199"/>
      <c r="AE506" s="200"/>
      <c r="AF506" s="205"/>
      <c r="AG506" s="199"/>
      <c r="AH506" s="200"/>
      <c r="AI506" s="205"/>
      <c r="AJ506" s="199"/>
      <c r="AK506" s="209"/>
      <c r="AL506" s="205"/>
      <c r="AM506" s="212"/>
    </row>
    <row r="507" spans="1:39" ht="15" customHeight="1" x14ac:dyDescent="0.25">
      <c r="A507" s="214"/>
      <c r="B507" s="199"/>
      <c r="C507" s="199"/>
      <c r="D507" s="199"/>
      <c r="E507" s="199"/>
      <c r="F507" s="218"/>
      <c r="G507" s="199"/>
      <c r="H507" s="217"/>
      <c r="I507" s="199"/>
      <c r="J507" s="217"/>
      <c r="K507" s="103"/>
      <c r="L507" s="103"/>
      <c r="M507" s="103"/>
      <c r="N507" s="102"/>
      <c r="O507" s="102"/>
      <c r="P507" s="105">
        <f t="shared" si="1050"/>
        <v>0</v>
      </c>
      <c r="Q507" s="213"/>
      <c r="R507" s="213"/>
      <c r="S507" s="213"/>
      <c r="T507" s="213"/>
      <c r="U507" s="199"/>
      <c r="V507" s="200"/>
      <c r="W507" s="199"/>
      <c r="X507" s="200"/>
      <c r="Y507" s="199"/>
      <c r="Z507" s="200"/>
      <c r="AA507" s="207"/>
      <c r="AB507" s="213"/>
      <c r="AC507" s="206"/>
      <c r="AD507" s="199"/>
      <c r="AE507" s="200"/>
      <c r="AF507" s="206"/>
      <c r="AG507" s="199"/>
      <c r="AH507" s="200"/>
      <c r="AI507" s="206"/>
      <c r="AJ507" s="199"/>
      <c r="AK507" s="210"/>
      <c r="AL507" s="206"/>
      <c r="AM507" s="212"/>
    </row>
    <row r="508" spans="1:39" x14ac:dyDescent="0.25">
      <c r="Q508" s="104">
        <f>SUM(Q8:Q507)</f>
        <v>0</v>
      </c>
      <c r="R508" s="104">
        <f t="shared" ref="R508:T508" si="1051">SUM(R8:R507)</f>
        <v>0</v>
      </c>
      <c r="S508" s="104">
        <f t="shared" si="1051"/>
        <v>0</v>
      </c>
      <c r="T508" s="104">
        <f t="shared" si="1051"/>
        <v>0</v>
      </c>
      <c r="V508" s="104"/>
      <c r="W508" s="1"/>
      <c r="X508" s="1"/>
      <c r="Z508" s="104"/>
      <c r="AA508" s="104"/>
      <c r="AB508" s="2">
        <f>+Z508+V508+T508+S508+R508+Q508+AA508</f>
        <v>0</v>
      </c>
      <c r="AC508" s="3"/>
      <c r="AE508" s="2">
        <f>SUM(AE8:AE507)</f>
        <v>0</v>
      </c>
      <c r="AF508" s="3"/>
      <c r="AH508" s="2">
        <f>SUM(AH8:AH507)</f>
        <v>0</v>
      </c>
      <c r="AI508" s="3"/>
      <c r="AK508" s="2">
        <f>SUM(AK8:AK507)</f>
        <v>0</v>
      </c>
      <c r="AL508" s="100"/>
      <c r="AM508" s="2">
        <f>SUM(AM8:AM507)</f>
        <v>0</v>
      </c>
    </row>
    <row r="511" spans="1:39" hidden="1" x14ac:dyDescent="0.25">
      <c r="U511" t="s">
        <v>204</v>
      </c>
      <c r="W511">
        <f>COUNTIF(U8:U507,U511)</f>
        <v>0</v>
      </c>
      <c r="X511">
        <f>COUNTIF(W8:W507,U511)</f>
        <v>0</v>
      </c>
      <c r="Y511">
        <f>COUNTIF(Y8:Y507,U511)</f>
        <v>0</v>
      </c>
    </row>
    <row r="512" spans="1:39" hidden="1" x14ac:dyDescent="0.25">
      <c r="U512" t="s">
        <v>205</v>
      </c>
      <c r="W512">
        <f>COUNTIF(U8:U507,U512)</f>
        <v>0</v>
      </c>
      <c r="X512">
        <f>COUNTIF(W8:W507,U512)</f>
        <v>0</v>
      </c>
      <c r="Y512">
        <f>COUNTIF(Y8:Y507,U512)</f>
        <v>0</v>
      </c>
    </row>
    <row r="513" spans="21:25" hidden="1" x14ac:dyDescent="0.25">
      <c r="U513" s="32" t="s">
        <v>206</v>
      </c>
      <c r="W513">
        <f>COUNTIF(U8:U507,U513)</f>
        <v>0</v>
      </c>
      <c r="X513">
        <f>COUNTIF(W8:W507,U513)</f>
        <v>0</v>
      </c>
      <c r="Y513">
        <f>COUNTIF(Y8:Y507,U513)</f>
        <v>0</v>
      </c>
    </row>
    <row r="514" spans="21:25" hidden="1" x14ac:dyDescent="0.25">
      <c r="U514" s="32" t="s">
        <v>207</v>
      </c>
      <c r="W514">
        <f>COUNTIF(U8:U507,U514)</f>
        <v>0</v>
      </c>
      <c r="X514">
        <f>COUNTIF(W8:W507,U514)</f>
        <v>0</v>
      </c>
      <c r="Y514">
        <f>COUNTIF(Y8:Y507,U514)</f>
        <v>0</v>
      </c>
    </row>
    <row r="515" spans="21:25" hidden="1" x14ac:dyDescent="0.25">
      <c r="U515" t="s">
        <v>208</v>
      </c>
      <c r="W515">
        <f>COUNTIF(U8:U507,U515)</f>
        <v>0</v>
      </c>
      <c r="X515">
        <f>COUNTIF(W8:W507,U515)</f>
        <v>0</v>
      </c>
      <c r="Y515">
        <f>COUNTIF(Y8:Y507,U515)</f>
        <v>0</v>
      </c>
    </row>
    <row r="516" spans="21:25" hidden="1" x14ac:dyDescent="0.25">
      <c r="U516" t="s">
        <v>209</v>
      </c>
      <c r="W516">
        <f>COUNTIF(U8:U507,U516)</f>
        <v>0</v>
      </c>
      <c r="X516">
        <f>COUNTIF(W8:W507,U516)</f>
        <v>0</v>
      </c>
      <c r="Y516">
        <f>COUNTIF(Y8:Y507,U516)</f>
        <v>0</v>
      </c>
    </row>
    <row r="517" spans="21:25" hidden="1" x14ac:dyDescent="0.25">
      <c r="U517" t="s">
        <v>210</v>
      </c>
      <c r="W517">
        <f>COUNTIF(U8:U507,U517)</f>
        <v>0</v>
      </c>
      <c r="X517">
        <f>COUNTIF(W8:W507,U517)</f>
        <v>0</v>
      </c>
      <c r="Y517">
        <f>COUNTIF(Y8:Y507,U517)</f>
        <v>0</v>
      </c>
    </row>
    <row r="518" spans="21:25" hidden="1" x14ac:dyDescent="0.25">
      <c r="U518" t="s">
        <v>211</v>
      </c>
      <c r="W518">
        <f>COUNTIF(U8:U507,U518)</f>
        <v>0</v>
      </c>
      <c r="X518">
        <f>COUNTIF(W8:W507,U518)</f>
        <v>0</v>
      </c>
      <c r="Y518">
        <f>COUNTIF(Y8:Y507,U518)</f>
        <v>0</v>
      </c>
    </row>
  </sheetData>
  <sheetProtection sheet="1" formatCells="0" formatColumns="0" formatRows="0" deleteRows="0"/>
  <mergeCells count="3321">
    <mergeCell ref="J493:J497"/>
    <mergeCell ref="J498:J502"/>
    <mergeCell ref="J503:J507"/>
    <mergeCell ref="J408:J412"/>
    <mergeCell ref="J413:J417"/>
    <mergeCell ref="J418:J422"/>
    <mergeCell ref="J423:J427"/>
    <mergeCell ref="J428:J432"/>
    <mergeCell ref="J433:J437"/>
    <mergeCell ref="J438:J442"/>
    <mergeCell ref="J443:J447"/>
    <mergeCell ref="J448:J452"/>
    <mergeCell ref="J453:J457"/>
    <mergeCell ref="J458:J462"/>
    <mergeCell ref="J463:J467"/>
    <mergeCell ref="J468:J472"/>
    <mergeCell ref="J473:J477"/>
    <mergeCell ref="J478:J482"/>
    <mergeCell ref="J483:J487"/>
    <mergeCell ref="J488:J492"/>
    <mergeCell ref="J323:J327"/>
    <mergeCell ref="J328:J332"/>
    <mergeCell ref="J333:J337"/>
    <mergeCell ref="J338:J342"/>
    <mergeCell ref="J343:J347"/>
    <mergeCell ref="J348:J352"/>
    <mergeCell ref="J353:J357"/>
    <mergeCell ref="J358:J362"/>
    <mergeCell ref="J363:J367"/>
    <mergeCell ref="J368:J372"/>
    <mergeCell ref="J373:J377"/>
    <mergeCell ref="J378:J382"/>
    <mergeCell ref="J383:J387"/>
    <mergeCell ref="J388:J392"/>
    <mergeCell ref="J393:J397"/>
    <mergeCell ref="J398:J402"/>
    <mergeCell ref="J403:J407"/>
    <mergeCell ref="J238:J242"/>
    <mergeCell ref="J243:J247"/>
    <mergeCell ref="J248:J252"/>
    <mergeCell ref="J253:J257"/>
    <mergeCell ref="J258:J262"/>
    <mergeCell ref="J263:J267"/>
    <mergeCell ref="J268:J272"/>
    <mergeCell ref="J273:J277"/>
    <mergeCell ref="J278:J282"/>
    <mergeCell ref="J283:J287"/>
    <mergeCell ref="J288:J292"/>
    <mergeCell ref="J293:J297"/>
    <mergeCell ref="J298:J302"/>
    <mergeCell ref="J303:J307"/>
    <mergeCell ref="J308:J312"/>
    <mergeCell ref="J313:J317"/>
    <mergeCell ref="J318:J322"/>
    <mergeCell ref="J153:J157"/>
    <mergeCell ref="J158:J162"/>
    <mergeCell ref="J163:J167"/>
    <mergeCell ref="J168:J172"/>
    <mergeCell ref="J173:J177"/>
    <mergeCell ref="J178:J182"/>
    <mergeCell ref="J183:J187"/>
    <mergeCell ref="J188:J192"/>
    <mergeCell ref="J193:J197"/>
    <mergeCell ref="J198:J202"/>
    <mergeCell ref="J203:J207"/>
    <mergeCell ref="J208:J212"/>
    <mergeCell ref="J213:J217"/>
    <mergeCell ref="J218:J222"/>
    <mergeCell ref="J223:J227"/>
    <mergeCell ref="J228:J232"/>
    <mergeCell ref="J233:J237"/>
    <mergeCell ref="H498:H502"/>
    <mergeCell ref="H503:H507"/>
    <mergeCell ref="A5:J6"/>
    <mergeCell ref="J8:J12"/>
    <mergeCell ref="J13:J17"/>
    <mergeCell ref="J18:J22"/>
    <mergeCell ref="J23:J27"/>
    <mergeCell ref="J28:J32"/>
    <mergeCell ref="J33:J37"/>
    <mergeCell ref="J38:J42"/>
    <mergeCell ref="J43:J47"/>
    <mergeCell ref="J48:J52"/>
    <mergeCell ref="J53:J57"/>
    <mergeCell ref="J58:J62"/>
    <mergeCell ref="J63:J67"/>
    <mergeCell ref="J68:J72"/>
    <mergeCell ref="J73:J77"/>
    <mergeCell ref="J78:J82"/>
    <mergeCell ref="J83:J87"/>
    <mergeCell ref="J88:J92"/>
    <mergeCell ref="J93:J97"/>
    <mergeCell ref="J98:J102"/>
    <mergeCell ref="J103:J107"/>
    <mergeCell ref="J108:J112"/>
    <mergeCell ref="J113:J117"/>
    <mergeCell ref="J118:J122"/>
    <mergeCell ref="J123:J127"/>
    <mergeCell ref="J128:J132"/>
    <mergeCell ref="J133:J137"/>
    <mergeCell ref="J138:J142"/>
    <mergeCell ref="J143:J147"/>
    <mergeCell ref="J148:J152"/>
    <mergeCell ref="H413:H417"/>
    <mergeCell ref="H418:H422"/>
    <mergeCell ref="H423:H427"/>
    <mergeCell ref="H428:H432"/>
    <mergeCell ref="H433:H437"/>
    <mergeCell ref="H438:H442"/>
    <mergeCell ref="H443:H447"/>
    <mergeCell ref="H448:H452"/>
    <mergeCell ref="H453:H457"/>
    <mergeCell ref="H458:H462"/>
    <mergeCell ref="H463:H467"/>
    <mergeCell ref="H468:H472"/>
    <mergeCell ref="H473:H477"/>
    <mergeCell ref="H478:H482"/>
    <mergeCell ref="H483:H487"/>
    <mergeCell ref="H488:H492"/>
    <mergeCell ref="H493:H497"/>
    <mergeCell ref="H323:H327"/>
    <mergeCell ref="H328:H332"/>
    <mergeCell ref="H333:H337"/>
    <mergeCell ref="H338:H342"/>
    <mergeCell ref="H343:H347"/>
    <mergeCell ref="H348:H352"/>
    <mergeCell ref="H353:H357"/>
    <mergeCell ref="H358:H362"/>
    <mergeCell ref="H363:H367"/>
    <mergeCell ref="H368:H372"/>
    <mergeCell ref="H373:H377"/>
    <mergeCell ref="H378:H382"/>
    <mergeCell ref="H383:H387"/>
    <mergeCell ref="H388:H392"/>
    <mergeCell ref="H393:H397"/>
    <mergeCell ref="H398:H402"/>
    <mergeCell ref="H403:H407"/>
    <mergeCell ref="H238:H242"/>
    <mergeCell ref="H243:H247"/>
    <mergeCell ref="H248:H252"/>
    <mergeCell ref="H253:H257"/>
    <mergeCell ref="H258:H262"/>
    <mergeCell ref="H263:H267"/>
    <mergeCell ref="H268:H272"/>
    <mergeCell ref="H273:H277"/>
    <mergeCell ref="H278:H282"/>
    <mergeCell ref="H283:H287"/>
    <mergeCell ref="H288:H292"/>
    <mergeCell ref="H293:H297"/>
    <mergeCell ref="H298:H302"/>
    <mergeCell ref="H303:H307"/>
    <mergeCell ref="H308:H312"/>
    <mergeCell ref="H313:H317"/>
    <mergeCell ref="H318:H322"/>
    <mergeCell ref="H138:H142"/>
    <mergeCell ref="H143:H147"/>
    <mergeCell ref="H148:H152"/>
    <mergeCell ref="H153:H157"/>
    <mergeCell ref="H158:H162"/>
    <mergeCell ref="H163:H167"/>
    <mergeCell ref="H168:H172"/>
    <mergeCell ref="H173:H177"/>
    <mergeCell ref="H178:H182"/>
    <mergeCell ref="H183:H187"/>
    <mergeCell ref="H188:H192"/>
    <mergeCell ref="H193:H197"/>
    <mergeCell ref="H198:H202"/>
    <mergeCell ref="H203:H207"/>
    <mergeCell ref="H208:H212"/>
    <mergeCell ref="H213:H217"/>
    <mergeCell ref="H218:H222"/>
    <mergeCell ref="AH498:AH502"/>
    <mergeCell ref="AI498:AI502"/>
    <mergeCell ref="AJ498:AJ502"/>
    <mergeCell ref="AK498:AK502"/>
    <mergeCell ref="AL498:AL502"/>
    <mergeCell ref="AM498:AM502"/>
    <mergeCell ref="H8:H12"/>
    <mergeCell ref="H13:H17"/>
    <mergeCell ref="H18:H22"/>
    <mergeCell ref="H23:H27"/>
    <mergeCell ref="H28:H32"/>
    <mergeCell ref="H33:H37"/>
    <mergeCell ref="H38:H42"/>
    <mergeCell ref="H43:H47"/>
    <mergeCell ref="H48:H52"/>
    <mergeCell ref="H53:H57"/>
    <mergeCell ref="H58:H62"/>
    <mergeCell ref="H63:H67"/>
    <mergeCell ref="H68:H72"/>
    <mergeCell ref="H73:H77"/>
    <mergeCell ref="H78:H82"/>
    <mergeCell ref="H83:H87"/>
    <mergeCell ref="H88:H92"/>
    <mergeCell ref="H93:H97"/>
    <mergeCell ref="H98:H102"/>
    <mergeCell ref="H103:H107"/>
    <mergeCell ref="H108:H112"/>
    <mergeCell ref="H113:H117"/>
    <mergeCell ref="H118:H122"/>
    <mergeCell ref="H123:H127"/>
    <mergeCell ref="H128:H132"/>
    <mergeCell ref="H133:H137"/>
    <mergeCell ref="AG493:AG497"/>
    <mergeCell ref="AH493:AH497"/>
    <mergeCell ref="AI493:AI497"/>
    <mergeCell ref="AJ493:AJ497"/>
    <mergeCell ref="AK493:AK497"/>
    <mergeCell ref="AL493:AL497"/>
    <mergeCell ref="AM493:AM497"/>
    <mergeCell ref="A498:A502"/>
    <mergeCell ref="B498:B502"/>
    <mergeCell ref="C498:C502"/>
    <mergeCell ref="D498:D502"/>
    <mergeCell ref="E498:E502"/>
    <mergeCell ref="F498:F502"/>
    <mergeCell ref="G498:G502"/>
    <mergeCell ref="I498:I502"/>
    <mergeCell ref="Q498:Q502"/>
    <mergeCell ref="R498:R502"/>
    <mergeCell ref="S498:S502"/>
    <mergeCell ref="T498:T502"/>
    <mergeCell ref="U498:U502"/>
    <mergeCell ref="V498:V502"/>
    <mergeCell ref="W498:W502"/>
    <mergeCell ref="X498:X502"/>
    <mergeCell ref="Y498:Y502"/>
    <mergeCell ref="Z498:Z502"/>
    <mergeCell ref="AA498:AA502"/>
    <mergeCell ref="AB498:AB502"/>
    <mergeCell ref="AC498:AC502"/>
    <mergeCell ref="AD498:AD502"/>
    <mergeCell ref="AE498:AE502"/>
    <mergeCell ref="AF498:AF502"/>
    <mergeCell ref="AG498:AG502"/>
    <mergeCell ref="AE488:AE492"/>
    <mergeCell ref="AF488:AF492"/>
    <mergeCell ref="AG488:AG492"/>
    <mergeCell ref="AH488:AH492"/>
    <mergeCell ref="AI488:AI492"/>
    <mergeCell ref="AJ488:AJ492"/>
    <mergeCell ref="AK488:AK492"/>
    <mergeCell ref="AL488:AL492"/>
    <mergeCell ref="AM488:AM492"/>
    <mergeCell ref="A493:A497"/>
    <mergeCell ref="B493:B497"/>
    <mergeCell ref="C493:C497"/>
    <mergeCell ref="D493:D497"/>
    <mergeCell ref="E493:E497"/>
    <mergeCell ref="F493:F497"/>
    <mergeCell ref="G493:G497"/>
    <mergeCell ref="I493:I497"/>
    <mergeCell ref="Q493:Q497"/>
    <mergeCell ref="R493:R497"/>
    <mergeCell ref="S493:S497"/>
    <mergeCell ref="T493:T497"/>
    <mergeCell ref="U493:U497"/>
    <mergeCell ref="V493:V497"/>
    <mergeCell ref="W493:W497"/>
    <mergeCell ref="X493:X497"/>
    <mergeCell ref="Y493:Y497"/>
    <mergeCell ref="Z493:Z497"/>
    <mergeCell ref="AA493:AA497"/>
    <mergeCell ref="AB493:AB497"/>
    <mergeCell ref="AC493:AC497"/>
    <mergeCell ref="AD493:AD497"/>
    <mergeCell ref="AE493:AE497"/>
    <mergeCell ref="AD483:AD487"/>
    <mergeCell ref="AE483:AE487"/>
    <mergeCell ref="AF483:AF487"/>
    <mergeCell ref="AG483:AG487"/>
    <mergeCell ref="AH483:AH487"/>
    <mergeCell ref="AI483:AI487"/>
    <mergeCell ref="AJ483:AJ487"/>
    <mergeCell ref="AK483:AK487"/>
    <mergeCell ref="AL483:AL487"/>
    <mergeCell ref="AM483:AM487"/>
    <mergeCell ref="A488:A492"/>
    <mergeCell ref="B488:B492"/>
    <mergeCell ref="C488:C492"/>
    <mergeCell ref="D488:D492"/>
    <mergeCell ref="E488:E492"/>
    <mergeCell ref="F488:F492"/>
    <mergeCell ref="G488:G492"/>
    <mergeCell ref="I488:I492"/>
    <mergeCell ref="Q488:Q492"/>
    <mergeCell ref="R488:R492"/>
    <mergeCell ref="S488:S492"/>
    <mergeCell ref="T488:T492"/>
    <mergeCell ref="U488:U492"/>
    <mergeCell ref="V488:V492"/>
    <mergeCell ref="W488:W492"/>
    <mergeCell ref="X488:X492"/>
    <mergeCell ref="Y488:Y492"/>
    <mergeCell ref="Z488:Z492"/>
    <mergeCell ref="AA488:AA492"/>
    <mergeCell ref="AB488:AB492"/>
    <mergeCell ref="AC488:AC492"/>
    <mergeCell ref="AD488:AD492"/>
    <mergeCell ref="AC478:AC482"/>
    <mergeCell ref="AD478:AD482"/>
    <mergeCell ref="AE478:AE482"/>
    <mergeCell ref="AF478:AF482"/>
    <mergeCell ref="AG478:AG482"/>
    <mergeCell ref="AH478:AH482"/>
    <mergeCell ref="AI478:AI482"/>
    <mergeCell ref="AJ478:AJ482"/>
    <mergeCell ref="AK478:AK482"/>
    <mergeCell ref="AL478:AL482"/>
    <mergeCell ref="AM478:AM482"/>
    <mergeCell ref="A483:A487"/>
    <mergeCell ref="B483:B487"/>
    <mergeCell ref="C483:C487"/>
    <mergeCell ref="D483:D487"/>
    <mergeCell ref="E483:E487"/>
    <mergeCell ref="F483:F487"/>
    <mergeCell ref="G483:G487"/>
    <mergeCell ref="I483:I487"/>
    <mergeCell ref="Q483:Q487"/>
    <mergeCell ref="R483:R487"/>
    <mergeCell ref="S483:S487"/>
    <mergeCell ref="T483:T487"/>
    <mergeCell ref="U483:U487"/>
    <mergeCell ref="V483:V487"/>
    <mergeCell ref="W483:W487"/>
    <mergeCell ref="X483:X487"/>
    <mergeCell ref="Y483:Y487"/>
    <mergeCell ref="Z483:Z487"/>
    <mergeCell ref="AA483:AA487"/>
    <mergeCell ref="AB483:AB487"/>
    <mergeCell ref="AC483:AC487"/>
    <mergeCell ref="AB473:AB477"/>
    <mergeCell ref="AC473:AC477"/>
    <mergeCell ref="AD473:AD477"/>
    <mergeCell ref="AE473:AE477"/>
    <mergeCell ref="AF473:AF477"/>
    <mergeCell ref="AG473:AG477"/>
    <mergeCell ref="AH473:AH477"/>
    <mergeCell ref="AI473:AI477"/>
    <mergeCell ref="AJ473:AJ477"/>
    <mergeCell ref="AK473:AK477"/>
    <mergeCell ref="AL473:AL477"/>
    <mergeCell ref="AM473:AM477"/>
    <mergeCell ref="A478:A482"/>
    <mergeCell ref="B478:B482"/>
    <mergeCell ref="C478:C482"/>
    <mergeCell ref="D478:D482"/>
    <mergeCell ref="E478:E482"/>
    <mergeCell ref="F478:F482"/>
    <mergeCell ref="G478:G482"/>
    <mergeCell ref="I478:I482"/>
    <mergeCell ref="Q478:Q482"/>
    <mergeCell ref="R478:R482"/>
    <mergeCell ref="S478:S482"/>
    <mergeCell ref="T478:T482"/>
    <mergeCell ref="U478:U482"/>
    <mergeCell ref="V478:V482"/>
    <mergeCell ref="W478:W482"/>
    <mergeCell ref="X478:X482"/>
    <mergeCell ref="Y478:Y482"/>
    <mergeCell ref="Z478:Z482"/>
    <mergeCell ref="AA478:AA482"/>
    <mergeCell ref="AB478:AB482"/>
    <mergeCell ref="AA468:AA472"/>
    <mergeCell ref="AB468:AB472"/>
    <mergeCell ref="AC468:AC472"/>
    <mergeCell ref="AD468:AD472"/>
    <mergeCell ref="AE468:AE472"/>
    <mergeCell ref="AF468:AF472"/>
    <mergeCell ref="AG468:AG472"/>
    <mergeCell ref="AH468:AH472"/>
    <mergeCell ref="AI468:AI472"/>
    <mergeCell ref="AJ468:AJ472"/>
    <mergeCell ref="AK468:AK472"/>
    <mergeCell ref="AL468:AL472"/>
    <mergeCell ref="AM468:AM472"/>
    <mergeCell ref="A473:A477"/>
    <mergeCell ref="B473:B477"/>
    <mergeCell ref="C473:C477"/>
    <mergeCell ref="D473:D477"/>
    <mergeCell ref="E473:E477"/>
    <mergeCell ref="F473:F477"/>
    <mergeCell ref="G473:G477"/>
    <mergeCell ref="I473:I477"/>
    <mergeCell ref="Q473:Q477"/>
    <mergeCell ref="R473:R477"/>
    <mergeCell ref="S473:S477"/>
    <mergeCell ref="T473:T477"/>
    <mergeCell ref="U473:U477"/>
    <mergeCell ref="V473:V477"/>
    <mergeCell ref="W473:W477"/>
    <mergeCell ref="X473:X477"/>
    <mergeCell ref="Y473:Y477"/>
    <mergeCell ref="Z473:Z477"/>
    <mergeCell ref="AA473:AA477"/>
    <mergeCell ref="Z463:Z467"/>
    <mergeCell ref="AA463:AA467"/>
    <mergeCell ref="AB463:AB467"/>
    <mergeCell ref="AC463:AC467"/>
    <mergeCell ref="AD463:AD467"/>
    <mergeCell ref="AE463:AE467"/>
    <mergeCell ref="AF463:AF467"/>
    <mergeCell ref="AG463:AG467"/>
    <mergeCell ref="AH463:AH467"/>
    <mergeCell ref="AI463:AI467"/>
    <mergeCell ref="AJ463:AJ467"/>
    <mergeCell ref="AK463:AK467"/>
    <mergeCell ref="AL463:AL467"/>
    <mergeCell ref="AM463:AM467"/>
    <mergeCell ref="A468:A472"/>
    <mergeCell ref="B468:B472"/>
    <mergeCell ref="C468:C472"/>
    <mergeCell ref="D468:D472"/>
    <mergeCell ref="E468:E472"/>
    <mergeCell ref="F468:F472"/>
    <mergeCell ref="G468:G472"/>
    <mergeCell ref="I468:I472"/>
    <mergeCell ref="Q468:Q472"/>
    <mergeCell ref="R468:R472"/>
    <mergeCell ref="S468:S472"/>
    <mergeCell ref="T468:T472"/>
    <mergeCell ref="U468:U472"/>
    <mergeCell ref="V468:V472"/>
    <mergeCell ref="W468:W472"/>
    <mergeCell ref="X468:X472"/>
    <mergeCell ref="Y468:Y472"/>
    <mergeCell ref="Z468:Z472"/>
    <mergeCell ref="A463:A467"/>
    <mergeCell ref="B463:B467"/>
    <mergeCell ref="C463:C467"/>
    <mergeCell ref="D463:D467"/>
    <mergeCell ref="E463:E467"/>
    <mergeCell ref="F463:F467"/>
    <mergeCell ref="G463:G467"/>
    <mergeCell ref="I463:I467"/>
    <mergeCell ref="Q463:Q467"/>
    <mergeCell ref="R463:R467"/>
    <mergeCell ref="S463:S467"/>
    <mergeCell ref="T463:T467"/>
    <mergeCell ref="U463:U467"/>
    <mergeCell ref="V463:V467"/>
    <mergeCell ref="W463:W467"/>
    <mergeCell ref="X463:X467"/>
    <mergeCell ref="Y463:Y467"/>
    <mergeCell ref="AM353:AM357"/>
    <mergeCell ref="A458:A462"/>
    <mergeCell ref="B458:B462"/>
    <mergeCell ref="C458:C462"/>
    <mergeCell ref="D458:D462"/>
    <mergeCell ref="E458:E462"/>
    <mergeCell ref="F458:F462"/>
    <mergeCell ref="G458:G462"/>
    <mergeCell ref="I458:I462"/>
    <mergeCell ref="Q458:Q462"/>
    <mergeCell ref="R458:R462"/>
    <mergeCell ref="S458:S462"/>
    <mergeCell ref="T458:T462"/>
    <mergeCell ref="U458:U462"/>
    <mergeCell ref="V458:V462"/>
    <mergeCell ref="W458:W462"/>
    <mergeCell ref="X458:X462"/>
    <mergeCell ref="Y458:Y462"/>
    <mergeCell ref="Z458:Z462"/>
    <mergeCell ref="AA458:AA462"/>
    <mergeCell ref="AB458:AB462"/>
    <mergeCell ref="AC458:AC462"/>
    <mergeCell ref="AD458:AD462"/>
    <mergeCell ref="AE458:AE462"/>
    <mergeCell ref="AF458:AF462"/>
    <mergeCell ref="AG458:AG462"/>
    <mergeCell ref="AH458:AH462"/>
    <mergeCell ref="AI458:AI462"/>
    <mergeCell ref="AJ458:AJ462"/>
    <mergeCell ref="AK458:AK462"/>
    <mergeCell ref="AL458:AL462"/>
    <mergeCell ref="AM458:AM462"/>
    <mergeCell ref="AK348:AK352"/>
    <mergeCell ref="AL348:AL352"/>
    <mergeCell ref="AM348:AM352"/>
    <mergeCell ref="A353:A357"/>
    <mergeCell ref="B353:B357"/>
    <mergeCell ref="C353:C357"/>
    <mergeCell ref="D353:D357"/>
    <mergeCell ref="E353:E357"/>
    <mergeCell ref="F353:F357"/>
    <mergeCell ref="G353:G357"/>
    <mergeCell ref="I353:I357"/>
    <mergeCell ref="Q353:Q357"/>
    <mergeCell ref="R353:R357"/>
    <mergeCell ref="S353:S357"/>
    <mergeCell ref="T353:T357"/>
    <mergeCell ref="U353:U357"/>
    <mergeCell ref="V353:V357"/>
    <mergeCell ref="W353:W357"/>
    <mergeCell ref="X353:X357"/>
    <mergeCell ref="Y353:Y357"/>
    <mergeCell ref="Z353:Z357"/>
    <mergeCell ref="AA353:AA357"/>
    <mergeCell ref="AB353:AB357"/>
    <mergeCell ref="AC353:AC357"/>
    <mergeCell ref="AD353:AD357"/>
    <mergeCell ref="AE353:AE357"/>
    <mergeCell ref="AF353:AF357"/>
    <mergeCell ref="AG353:AG357"/>
    <mergeCell ref="AH353:AH357"/>
    <mergeCell ref="AI353:AI357"/>
    <mergeCell ref="AJ353:AJ357"/>
    <mergeCell ref="AK353:AK357"/>
    <mergeCell ref="AJ343:AJ347"/>
    <mergeCell ref="AK343:AK347"/>
    <mergeCell ref="AL343:AL347"/>
    <mergeCell ref="AM343:AM347"/>
    <mergeCell ref="A348:A352"/>
    <mergeCell ref="B348:B352"/>
    <mergeCell ref="C348:C352"/>
    <mergeCell ref="D348:D352"/>
    <mergeCell ref="E348:E352"/>
    <mergeCell ref="F348:F352"/>
    <mergeCell ref="G348:G352"/>
    <mergeCell ref="I348:I352"/>
    <mergeCell ref="Q348:Q352"/>
    <mergeCell ref="R348:R352"/>
    <mergeCell ref="S348:S352"/>
    <mergeCell ref="T348:T352"/>
    <mergeCell ref="U348:U352"/>
    <mergeCell ref="V348:V352"/>
    <mergeCell ref="W348:W352"/>
    <mergeCell ref="X348:X352"/>
    <mergeCell ref="Y348:Y352"/>
    <mergeCell ref="Z348:Z352"/>
    <mergeCell ref="AA348:AA352"/>
    <mergeCell ref="AB348:AB352"/>
    <mergeCell ref="AC348:AC352"/>
    <mergeCell ref="AD348:AD352"/>
    <mergeCell ref="AE348:AE352"/>
    <mergeCell ref="AF348:AF352"/>
    <mergeCell ref="AG348:AG352"/>
    <mergeCell ref="AH348:AH352"/>
    <mergeCell ref="AI348:AI352"/>
    <mergeCell ref="AJ348:AJ352"/>
    <mergeCell ref="AH338:AH342"/>
    <mergeCell ref="AI338:AI342"/>
    <mergeCell ref="AJ338:AJ342"/>
    <mergeCell ref="AK338:AK342"/>
    <mergeCell ref="AL338:AL342"/>
    <mergeCell ref="AM338:AM342"/>
    <mergeCell ref="A343:A347"/>
    <mergeCell ref="B343:B347"/>
    <mergeCell ref="C343:C347"/>
    <mergeCell ref="D343:D347"/>
    <mergeCell ref="E343:E347"/>
    <mergeCell ref="F343:F347"/>
    <mergeCell ref="G343:G347"/>
    <mergeCell ref="I343:I347"/>
    <mergeCell ref="Q343:Q347"/>
    <mergeCell ref="R343:R347"/>
    <mergeCell ref="S343:S347"/>
    <mergeCell ref="T343:T347"/>
    <mergeCell ref="U343:U347"/>
    <mergeCell ref="V343:V347"/>
    <mergeCell ref="W343:W347"/>
    <mergeCell ref="X343:X347"/>
    <mergeCell ref="Y343:Y347"/>
    <mergeCell ref="Z343:Z347"/>
    <mergeCell ref="AA343:AA347"/>
    <mergeCell ref="AB343:AB347"/>
    <mergeCell ref="AC343:AC347"/>
    <mergeCell ref="AD343:AD347"/>
    <mergeCell ref="AE343:AE347"/>
    <mergeCell ref="AF343:AF347"/>
    <mergeCell ref="AG343:AG347"/>
    <mergeCell ref="AH343:AH347"/>
    <mergeCell ref="AG333:AG337"/>
    <mergeCell ref="AH333:AH337"/>
    <mergeCell ref="AI333:AI337"/>
    <mergeCell ref="AJ333:AJ337"/>
    <mergeCell ref="AK333:AK337"/>
    <mergeCell ref="AL333:AL337"/>
    <mergeCell ref="AM333:AM337"/>
    <mergeCell ref="A338:A342"/>
    <mergeCell ref="B338:B342"/>
    <mergeCell ref="C338:C342"/>
    <mergeCell ref="D338:D342"/>
    <mergeCell ref="E338:E342"/>
    <mergeCell ref="F338:F342"/>
    <mergeCell ref="G338:G342"/>
    <mergeCell ref="I338:I342"/>
    <mergeCell ref="Q338:Q342"/>
    <mergeCell ref="R338:R342"/>
    <mergeCell ref="S338:S342"/>
    <mergeCell ref="T338:T342"/>
    <mergeCell ref="U338:U342"/>
    <mergeCell ref="V338:V342"/>
    <mergeCell ref="W338:W342"/>
    <mergeCell ref="X338:X342"/>
    <mergeCell ref="Y338:Y342"/>
    <mergeCell ref="Z338:Z342"/>
    <mergeCell ref="AA338:AA342"/>
    <mergeCell ref="AB338:AB342"/>
    <mergeCell ref="AC338:AC342"/>
    <mergeCell ref="AD338:AD342"/>
    <mergeCell ref="AE338:AE342"/>
    <mergeCell ref="AF338:AF342"/>
    <mergeCell ref="AG338:AG342"/>
    <mergeCell ref="AF328:AF332"/>
    <mergeCell ref="AG328:AG332"/>
    <mergeCell ref="AH328:AH332"/>
    <mergeCell ref="AI328:AI332"/>
    <mergeCell ref="AJ328:AJ332"/>
    <mergeCell ref="AK328:AK332"/>
    <mergeCell ref="AL328:AL332"/>
    <mergeCell ref="AM328:AM332"/>
    <mergeCell ref="A333:A337"/>
    <mergeCell ref="B333:B337"/>
    <mergeCell ref="C333:C337"/>
    <mergeCell ref="D333:D337"/>
    <mergeCell ref="E333:E337"/>
    <mergeCell ref="F333:F337"/>
    <mergeCell ref="G333:G337"/>
    <mergeCell ref="I333:I337"/>
    <mergeCell ref="Q333:Q337"/>
    <mergeCell ref="R333:R337"/>
    <mergeCell ref="S333:S337"/>
    <mergeCell ref="T333:T337"/>
    <mergeCell ref="U333:U337"/>
    <mergeCell ref="V333:V337"/>
    <mergeCell ref="W333:W337"/>
    <mergeCell ref="X333:X337"/>
    <mergeCell ref="Y333:Y337"/>
    <mergeCell ref="Z333:Z337"/>
    <mergeCell ref="AA333:AA337"/>
    <mergeCell ref="AB333:AB337"/>
    <mergeCell ref="AC333:AC337"/>
    <mergeCell ref="AD333:AD337"/>
    <mergeCell ref="AE333:AE337"/>
    <mergeCell ref="AF333:AF337"/>
    <mergeCell ref="AC323:AC327"/>
    <mergeCell ref="AD323:AD327"/>
    <mergeCell ref="AE323:AE327"/>
    <mergeCell ref="AF323:AF327"/>
    <mergeCell ref="AG323:AG327"/>
    <mergeCell ref="AH323:AH327"/>
    <mergeCell ref="AI323:AI327"/>
    <mergeCell ref="AJ323:AJ327"/>
    <mergeCell ref="AK323:AK327"/>
    <mergeCell ref="AL323:AL327"/>
    <mergeCell ref="AM323:AM327"/>
    <mergeCell ref="A328:A332"/>
    <mergeCell ref="B328:B332"/>
    <mergeCell ref="C328:C332"/>
    <mergeCell ref="D328:D332"/>
    <mergeCell ref="E328:E332"/>
    <mergeCell ref="F328:F332"/>
    <mergeCell ref="G328:G332"/>
    <mergeCell ref="I328:I332"/>
    <mergeCell ref="Q328:Q332"/>
    <mergeCell ref="R328:R332"/>
    <mergeCell ref="S328:S332"/>
    <mergeCell ref="T328:T332"/>
    <mergeCell ref="U328:U332"/>
    <mergeCell ref="V328:V332"/>
    <mergeCell ref="W328:W332"/>
    <mergeCell ref="X328:X332"/>
    <mergeCell ref="Y328:Y332"/>
    <mergeCell ref="Z328:Z332"/>
    <mergeCell ref="AA328:AA332"/>
    <mergeCell ref="AB328:AB332"/>
    <mergeCell ref="AC328:AC332"/>
    <mergeCell ref="AB318:AB322"/>
    <mergeCell ref="AC318:AC322"/>
    <mergeCell ref="AD318:AD322"/>
    <mergeCell ref="AE318:AE322"/>
    <mergeCell ref="AF318:AF322"/>
    <mergeCell ref="AG318:AG322"/>
    <mergeCell ref="AH318:AH322"/>
    <mergeCell ref="AI318:AI322"/>
    <mergeCell ref="AJ318:AJ322"/>
    <mergeCell ref="AK318:AK322"/>
    <mergeCell ref="AL318:AL322"/>
    <mergeCell ref="AM318:AM322"/>
    <mergeCell ref="A323:A327"/>
    <mergeCell ref="B323:B327"/>
    <mergeCell ref="C323:C327"/>
    <mergeCell ref="D323:D327"/>
    <mergeCell ref="E323:E327"/>
    <mergeCell ref="F323:F327"/>
    <mergeCell ref="G323:G327"/>
    <mergeCell ref="I323:I327"/>
    <mergeCell ref="Q323:Q327"/>
    <mergeCell ref="R323:R327"/>
    <mergeCell ref="S323:S327"/>
    <mergeCell ref="T323:T327"/>
    <mergeCell ref="U323:U327"/>
    <mergeCell ref="V323:V327"/>
    <mergeCell ref="W323:W327"/>
    <mergeCell ref="X323:X327"/>
    <mergeCell ref="Y323:Y327"/>
    <mergeCell ref="Z323:Z327"/>
    <mergeCell ref="AA323:AA327"/>
    <mergeCell ref="AB323:AB327"/>
    <mergeCell ref="AA313:AA317"/>
    <mergeCell ref="AB313:AB317"/>
    <mergeCell ref="AC313:AC317"/>
    <mergeCell ref="AD313:AD317"/>
    <mergeCell ref="AE313:AE317"/>
    <mergeCell ref="AF313:AF317"/>
    <mergeCell ref="AG313:AG317"/>
    <mergeCell ref="AH313:AH317"/>
    <mergeCell ref="AI313:AI317"/>
    <mergeCell ref="AJ313:AJ317"/>
    <mergeCell ref="AK313:AK317"/>
    <mergeCell ref="AL313:AL317"/>
    <mergeCell ref="AM313:AM317"/>
    <mergeCell ref="A318:A322"/>
    <mergeCell ref="B318:B322"/>
    <mergeCell ref="C318:C322"/>
    <mergeCell ref="D318:D322"/>
    <mergeCell ref="E318:E322"/>
    <mergeCell ref="F318:F322"/>
    <mergeCell ref="G318:G322"/>
    <mergeCell ref="I318:I322"/>
    <mergeCell ref="Q318:Q322"/>
    <mergeCell ref="R318:R322"/>
    <mergeCell ref="S318:S322"/>
    <mergeCell ref="T318:T322"/>
    <mergeCell ref="U318:U322"/>
    <mergeCell ref="V318:V322"/>
    <mergeCell ref="W318:W322"/>
    <mergeCell ref="X318:X322"/>
    <mergeCell ref="Y318:Y322"/>
    <mergeCell ref="Z318:Z322"/>
    <mergeCell ref="AA318:AA322"/>
    <mergeCell ref="Z308:Z312"/>
    <mergeCell ref="AA308:AA312"/>
    <mergeCell ref="AB308:AB312"/>
    <mergeCell ref="AC308:AC312"/>
    <mergeCell ref="AD308:AD312"/>
    <mergeCell ref="AE308:AE312"/>
    <mergeCell ref="AF308:AF312"/>
    <mergeCell ref="AG308:AG312"/>
    <mergeCell ref="AH308:AH312"/>
    <mergeCell ref="AI308:AI312"/>
    <mergeCell ref="AJ308:AJ312"/>
    <mergeCell ref="AK308:AK312"/>
    <mergeCell ref="AL308:AL312"/>
    <mergeCell ref="AM308:AM312"/>
    <mergeCell ref="A313:A317"/>
    <mergeCell ref="B313:B317"/>
    <mergeCell ref="C313:C317"/>
    <mergeCell ref="D313:D317"/>
    <mergeCell ref="E313:E317"/>
    <mergeCell ref="F313:F317"/>
    <mergeCell ref="G313:G317"/>
    <mergeCell ref="I313:I317"/>
    <mergeCell ref="Q313:Q317"/>
    <mergeCell ref="R313:R317"/>
    <mergeCell ref="S313:S317"/>
    <mergeCell ref="T313:T317"/>
    <mergeCell ref="U313:U317"/>
    <mergeCell ref="V313:V317"/>
    <mergeCell ref="W313:W317"/>
    <mergeCell ref="X313:X317"/>
    <mergeCell ref="Y313:Y317"/>
    <mergeCell ref="Z313:Z317"/>
    <mergeCell ref="A308:A312"/>
    <mergeCell ref="B308:B312"/>
    <mergeCell ref="C308:C312"/>
    <mergeCell ref="D308:D312"/>
    <mergeCell ref="E308:E312"/>
    <mergeCell ref="F308:F312"/>
    <mergeCell ref="G308:G312"/>
    <mergeCell ref="I308:I312"/>
    <mergeCell ref="Q308:Q312"/>
    <mergeCell ref="R308:R312"/>
    <mergeCell ref="S308:S312"/>
    <mergeCell ref="T308:T312"/>
    <mergeCell ref="U308:U312"/>
    <mergeCell ref="V308:V312"/>
    <mergeCell ref="W308:W312"/>
    <mergeCell ref="X308:X312"/>
    <mergeCell ref="Y308:Y312"/>
    <mergeCell ref="AM298:AM302"/>
    <mergeCell ref="A303:A307"/>
    <mergeCell ref="B303:B307"/>
    <mergeCell ref="C303:C307"/>
    <mergeCell ref="D303:D307"/>
    <mergeCell ref="E303:E307"/>
    <mergeCell ref="F303:F307"/>
    <mergeCell ref="G303:G307"/>
    <mergeCell ref="I303:I307"/>
    <mergeCell ref="Q303:Q307"/>
    <mergeCell ref="R303:R307"/>
    <mergeCell ref="S303:S307"/>
    <mergeCell ref="T303:T307"/>
    <mergeCell ref="U303:U307"/>
    <mergeCell ref="V303:V307"/>
    <mergeCell ref="W303:W307"/>
    <mergeCell ref="X303:X307"/>
    <mergeCell ref="Y303:Y307"/>
    <mergeCell ref="Z303:Z307"/>
    <mergeCell ref="AA303:AA307"/>
    <mergeCell ref="AB303:AB307"/>
    <mergeCell ref="AC303:AC307"/>
    <mergeCell ref="AD303:AD307"/>
    <mergeCell ref="AE303:AE307"/>
    <mergeCell ref="AF303:AF307"/>
    <mergeCell ref="AG303:AG307"/>
    <mergeCell ref="AH303:AH307"/>
    <mergeCell ref="AI303:AI307"/>
    <mergeCell ref="AJ303:AJ307"/>
    <mergeCell ref="AK303:AK307"/>
    <mergeCell ref="AL303:AL307"/>
    <mergeCell ref="AM303:AM307"/>
    <mergeCell ref="AK293:AK297"/>
    <mergeCell ref="AL293:AL297"/>
    <mergeCell ref="AM293:AM297"/>
    <mergeCell ref="A298:A302"/>
    <mergeCell ref="B298:B302"/>
    <mergeCell ref="C298:C302"/>
    <mergeCell ref="D298:D302"/>
    <mergeCell ref="E298:E302"/>
    <mergeCell ref="F298:F302"/>
    <mergeCell ref="G298:G302"/>
    <mergeCell ref="I298:I302"/>
    <mergeCell ref="Q298:Q302"/>
    <mergeCell ref="R298:R302"/>
    <mergeCell ref="S298:S302"/>
    <mergeCell ref="T298:T302"/>
    <mergeCell ref="U298:U302"/>
    <mergeCell ref="V298:V302"/>
    <mergeCell ref="W298:W302"/>
    <mergeCell ref="X298:X302"/>
    <mergeCell ref="Y298:Y302"/>
    <mergeCell ref="Z298:Z302"/>
    <mergeCell ref="AA298:AA302"/>
    <mergeCell ref="AB298:AB302"/>
    <mergeCell ref="AC298:AC302"/>
    <mergeCell ref="AD298:AD302"/>
    <mergeCell ref="AE298:AE302"/>
    <mergeCell ref="AF298:AF302"/>
    <mergeCell ref="AG298:AG302"/>
    <mergeCell ref="AH298:AH302"/>
    <mergeCell ref="AI298:AI302"/>
    <mergeCell ref="AJ298:AJ302"/>
    <mergeCell ref="AK298:AK302"/>
    <mergeCell ref="AJ288:AJ292"/>
    <mergeCell ref="AK288:AK292"/>
    <mergeCell ref="AL288:AL292"/>
    <mergeCell ref="AM288:AM292"/>
    <mergeCell ref="A293:A297"/>
    <mergeCell ref="B293:B297"/>
    <mergeCell ref="C293:C297"/>
    <mergeCell ref="D293:D297"/>
    <mergeCell ref="E293:E297"/>
    <mergeCell ref="F293:F297"/>
    <mergeCell ref="G293:G297"/>
    <mergeCell ref="I293:I297"/>
    <mergeCell ref="Q293:Q297"/>
    <mergeCell ref="R293:R297"/>
    <mergeCell ref="S293:S297"/>
    <mergeCell ref="T293:T297"/>
    <mergeCell ref="U293:U297"/>
    <mergeCell ref="V293:V297"/>
    <mergeCell ref="W293:W297"/>
    <mergeCell ref="X293:X297"/>
    <mergeCell ref="Y293:Y297"/>
    <mergeCell ref="Z293:Z297"/>
    <mergeCell ref="AA293:AA297"/>
    <mergeCell ref="AB293:AB297"/>
    <mergeCell ref="AC293:AC297"/>
    <mergeCell ref="AD293:AD297"/>
    <mergeCell ref="AE293:AE297"/>
    <mergeCell ref="AF293:AF297"/>
    <mergeCell ref="AG293:AG297"/>
    <mergeCell ref="AH293:AH297"/>
    <mergeCell ref="AI293:AI297"/>
    <mergeCell ref="AJ293:AJ297"/>
    <mergeCell ref="AH283:AH287"/>
    <mergeCell ref="AI283:AI287"/>
    <mergeCell ref="AJ283:AJ287"/>
    <mergeCell ref="AK283:AK287"/>
    <mergeCell ref="AL283:AL287"/>
    <mergeCell ref="AM283:AM287"/>
    <mergeCell ref="A288:A292"/>
    <mergeCell ref="B288:B292"/>
    <mergeCell ref="C288:C292"/>
    <mergeCell ref="D288:D292"/>
    <mergeCell ref="E288:E292"/>
    <mergeCell ref="F288:F292"/>
    <mergeCell ref="G288:G292"/>
    <mergeCell ref="I288:I292"/>
    <mergeCell ref="Q288:Q292"/>
    <mergeCell ref="R288:R292"/>
    <mergeCell ref="S288:S292"/>
    <mergeCell ref="T288:T292"/>
    <mergeCell ref="U288:U292"/>
    <mergeCell ref="V288:V292"/>
    <mergeCell ref="W288:W292"/>
    <mergeCell ref="X288:X292"/>
    <mergeCell ref="Y288:Y292"/>
    <mergeCell ref="Z288:Z292"/>
    <mergeCell ref="AA288:AA292"/>
    <mergeCell ref="AB288:AB292"/>
    <mergeCell ref="AC288:AC292"/>
    <mergeCell ref="AD288:AD292"/>
    <mergeCell ref="AE288:AE292"/>
    <mergeCell ref="AF288:AF292"/>
    <mergeCell ref="AG288:AG292"/>
    <mergeCell ref="AH288:AH292"/>
    <mergeCell ref="AG278:AG282"/>
    <mergeCell ref="AH278:AH282"/>
    <mergeCell ref="AI278:AI282"/>
    <mergeCell ref="AJ278:AJ282"/>
    <mergeCell ref="AK278:AK282"/>
    <mergeCell ref="AL278:AL282"/>
    <mergeCell ref="AM278:AM282"/>
    <mergeCell ref="A283:A287"/>
    <mergeCell ref="B283:B287"/>
    <mergeCell ref="C283:C287"/>
    <mergeCell ref="D283:D287"/>
    <mergeCell ref="E283:E287"/>
    <mergeCell ref="F283:F287"/>
    <mergeCell ref="G283:G287"/>
    <mergeCell ref="I283:I287"/>
    <mergeCell ref="Q283:Q287"/>
    <mergeCell ref="R283:R287"/>
    <mergeCell ref="S283:S287"/>
    <mergeCell ref="T283:T287"/>
    <mergeCell ref="U283:U287"/>
    <mergeCell ref="V283:V287"/>
    <mergeCell ref="W283:W287"/>
    <mergeCell ref="X283:X287"/>
    <mergeCell ref="Y283:Y287"/>
    <mergeCell ref="Z283:Z287"/>
    <mergeCell ref="AA283:AA287"/>
    <mergeCell ref="AB283:AB287"/>
    <mergeCell ref="AC283:AC287"/>
    <mergeCell ref="AD283:AD287"/>
    <mergeCell ref="AE283:AE287"/>
    <mergeCell ref="AF283:AF287"/>
    <mergeCell ref="AG283:AG287"/>
    <mergeCell ref="AF273:AF277"/>
    <mergeCell ref="AG273:AG277"/>
    <mergeCell ref="AH273:AH277"/>
    <mergeCell ref="AI273:AI277"/>
    <mergeCell ref="AJ273:AJ277"/>
    <mergeCell ref="AK273:AK277"/>
    <mergeCell ref="AL273:AL277"/>
    <mergeCell ref="AM273:AM277"/>
    <mergeCell ref="A278:A282"/>
    <mergeCell ref="B278:B282"/>
    <mergeCell ref="C278:C282"/>
    <mergeCell ref="D278:D282"/>
    <mergeCell ref="E278:E282"/>
    <mergeCell ref="F278:F282"/>
    <mergeCell ref="G278:G282"/>
    <mergeCell ref="I278:I282"/>
    <mergeCell ref="Q278:Q282"/>
    <mergeCell ref="R278:R282"/>
    <mergeCell ref="S278:S282"/>
    <mergeCell ref="T278:T282"/>
    <mergeCell ref="U278:U282"/>
    <mergeCell ref="V278:V282"/>
    <mergeCell ref="W278:W282"/>
    <mergeCell ref="X278:X282"/>
    <mergeCell ref="Y278:Y282"/>
    <mergeCell ref="Z278:Z282"/>
    <mergeCell ref="AA278:AA282"/>
    <mergeCell ref="AB278:AB282"/>
    <mergeCell ref="AC278:AC282"/>
    <mergeCell ref="AD278:AD282"/>
    <mergeCell ref="AE278:AE282"/>
    <mergeCell ref="AF278:AF282"/>
    <mergeCell ref="AC268:AC272"/>
    <mergeCell ref="AD268:AD272"/>
    <mergeCell ref="AE268:AE272"/>
    <mergeCell ref="AF268:AF272"/>
    <mergeCell ref="AG268:AG272"/>
    <mergeCell ref="AH268:AH272"/>
    <mergeCell ref="AI268:AI272"/>
    <mergeCell ref="AJ268:AJ272"/>
    <mergeCell ref="AK268:AK272"/>
    <mergeCell ref="AL268:AL272"/>
    <mergeCell ref="AM268:AM272"/>
    <mergeCell ref="A273:A277"/>
    <mergeCell ref="B273:B277"/>
    <mergeCell ref="C273:C277"/>
    <mergeCell ref="D273:D277"/>
    <mergeCell ref="E273:E277"/>
    <mergeCell ref="F273:F277"/>
    <mergeCell ref="G273:G277"/>
    <mergeCell ref="I273:I277"/>
    <mergeCell ref="Q273:Q277"/>
    <mergeCell ref="R273:R277"/>
    <mergeCell ref="S273:S277"/>
    <mergeCell ref="T273:T277"/>
    <mergeCell ref="U273:U277"/>
    <mergeCell ref="V273:V277"/>
    <mergeCell ref="W273:W277"/>
    <mergeCell ref="X273:X277"/>
    <mergeCell ref="Y273:Y277"/>
    <mergeCell ref="Z273:Z277"/>
    <mergeCell ref="AA273:AA277"/>
    <mergeCell ref="AB273:AB277"/>
    <mergeCell ref="AC273:AC277"/>
    <mergeCell ref="AB263:AB267"/>
    <mergeCell ref="AC263:AC267"/>
    <mergeCell ref="AD263:AD267"/>
    <mergeCell ref="AE263:AE267"/>
    <mergeCell ref="AF263:AF267"/>
    <mergeCell ref="AG263:AG267"/>
    <mergeCell ref="AH263:AH267"/>
    <mergeCell ref="AI263:AI267"/>
    <mergeCell ref="AJ263:AJ267"/>
    <mergeCell ref="AK263:AK267"/>
    <mergeCell ref="AL263:AL267"/>
    <mergeCell ref="AM263:AM267"/>
    <mergeCell ref="A268:A272"/>
    <mergeCell ref="B268:B272"/>
    <mergeCell ref="C268:C272"/>
    <mergeCell ref="D268:D272"/>
    <mergeCell ref="E268:E272"/>
    <mergeCell ref="F268:F272"/>
    <mergeCell ref="G268:G272"/>
    <mergeCell ref="I268:I272"/>
    <mergeCell ref="Q268:Q272"/>
    <mergeCell ref="R268:R272"/>
    <mergeCell ref="S268:S272"/>
    <mergeCell ref="T268:T272"/>
    <mergeCell ref="U268:U272"/>
    <mergeCell ref="V268:V272"/>
    <mergeCell ref="W268:W272"/>
    <mergeCell ref="X268:X272"/>
    <mergeCell ref="Y268:Y272"/>
    <mergeCell ref="Z268:Z272"/>
    <mergeCell ref="AA268:AA272"/>
    <mergeCell ref="AB268:AB272"/>
    <mergeCell ref="AA258:AA262"/>
    <mergeCell ref="AB258:AB262"/>
    <mergeCell ref="AC258:AC262"/>
    <mergeCell ref="AD258:AD262"/>
    <mergeCell ref="AE258:AE262"/>
    <mergeCell ref="AF258:AF262"/>
    <mergeCell ref="AG258:AG262"/>
    <mergeCell ref="AH258:AH262"/>
    <mergeCell ref="AI258:AI262"/>
    <mergeCell ref="AJ258:AJ262"/>
    <mergeCell ref="AK258:AK262"/>
    <mergeCell ref="AL258:AL262"/>
    <mergeCell ref="AM258:AM262"/>
    <mergeCell ref="A263:A267"/>
    <mergeCell ref="B263:B267"/>
    <mergeCell ref="C263:C267"/>
    <mergeCell ref="D263:D267"/>
    <mergeCell ref="E263:E267"/>
    <mergeCell ref="F263:F267"/>
    <mergeCell ref="G263:G267"/>
    <mergeCell ref="I263:I267"/>
    <mergeCell ref="Q263:Q267"/>
    <mergeCell ref="R263:R267"/>
    <mergeCell ref="S263:S267"/>
    <mergeCell ref="T263:T267"/>
    <mergeCell ref="U263:U267"/>
    <mergeCell ref="V263:V267"/>
    <mergeCell ref="W263:W267"/>
    <mergeCell ref="X263:X267"/>
    <mergeCell ref="Y263:Y267"/>
    <mergeCell ref="Z263:Z267"/>
    <mergeCell ref="AA263:AA267"/>
    <mergeCell ref="Z253:Z257"/>
    <mergeCell ref="AA253:AA257"/>
    <mergeCell ref="AB253:AB257"/>
    <mergeCell ref="AC253:AC257"/>
    <mergeCell ref="AD253:AD257"/>
    <mergeCell ref="AE253:AE257"/>
    <mergeCell ref="AF253:AF257"/>
    <mergeCell ref="AG253:AG257"/>
    <mergeCell ref="AH253:AH257"/>
    <mergeCell ref="AI253:AI257"/>
    <mergeCell ref="AJ253:AJ257"/>
    <mergeCell ref="AK253:AK257"/>
    <mergeCell ref="AL253:AL257"/>
    <mergeCell ref="AM253:AM257"/>
    <mergeCell ref="A258:A262"/>
    <mergeCell ref="B258:B262"/>
    <mergeCell ref="C258:C262"/>
    <mergeCell ref="D258:D262"/>
    <mergeCell ref="E258:E262"/>
    <mergeCell ref="F258:F262"/>
    <mergeCell ref="G258:G262"/>
    <mergeCell ref="I258:I262"/>
    <mergeCell ref="Q258:Q262"/>
    <mergeCell ref="R258:R262"/>
    <mergeCell ref="S258:S262"/>
    <mergeCell ref="T258:T262"/>
    <mergeCell ref="U258:U262"/>
    <mergeCell ref="V258:V262"/>
    <mergeCell ref="W258:W262"/>
    <mergeCell ref="X258:X262"/>
    <mergeCell ref="Y258:Y262"/>
    <mergeCell ref="Z258:Z262"/>
    <mergeCell ref="A253:A257"/>
    <mergeCell ref="B253:B257"/>
    <mergeCell ref="C253:C257"/>
    <mergeCell ref="D253:D257"/>
    <mergeCell ref="E253:E257"/>
    <mergeCell ref="F253:F257"/>
    <mergeCell ref="G253:G257"/>
    <mergeCell ref="I253:I257"/>
    <mergeCell ref="Q253:Q257"/>
    <mergeCell ref="R253:R257"/>
    <mergeCell ref="S253:S257"/>
    <mergeCell ref="T253:T257"/>
    <mergeCell ref="U253:U257"/>
    <mergeCell ref="V253:V257"/>
    <mergeCell ref="W253:W257"/>
    <mergeCell ref="X253:X257"/>
    <mergeCell ref="Y253:Y257"/>
    <mergeCell ref="D413:D417"/>
    <mergeCell ref="D418:D422"/>
    <mergeCell ref="D423:D427"/>
    <mergeCell ref="D428:D432"/>
    <mergeCell ref="D433:D437"/>
    <mergeCell ref="D438:D442"/>
    <mergeCell ref="D443:D447"/>
    <mergeCell ref="D448:D452"/>
    <mergeCell ref="D453:D457"/>
    <mergeCell ref="D503:D507"/>
    <mergeCell ref="D198:D202"/>
    <mergeCell ref="D203:D207"/>
    <mergeCell ref="D208:D212"/>
    <mergeCell ref="D213:D217"/>
    <mergeCell ref="D218:D222"/>
    <mergeCell ref="D223:D227"/>
    <mergeCell ref="D228:D232"/>
    <mergeCell ref="D233:D237"/>
    <mergeCell ref="D238:D242"/>
    <mergeCell ref="D243:D247"/>
    <mergeCell ref="D248:D252"/>
    <mergeCell ref="D358:D362"/>
    <mergeCell ref="D363:D367"/>
    <mergeCell ref="D368:D372"/>
    <mergeCell ref="D378:D382"/>
    <mergeCell ref="D383:D387"/>
    <mergeCell ref="D388:D392"/>
    <mergeCell ref="AL453:AL457"/>
    <mergeCell ref="AL503:AL507"/>
    <mergeCell ref="D8:D12"/>
    <mergeCell ref="D13:D17"/>
    <mergeCell ref="D18:D22"/>
    <mergeCell ref="D23:D27"/>
    <mergeCell ref="D28:D32"/>
    <mergeCell ref="D33:D37"/>
    <mergeCell ref="D38:D42"/>
    <mergeCell ref="D43:D47"/>
    <mergeCell ref="D48:D52"/>
    <mergeCell ref="D53:D57"/>
    <mergeCell ref="D58:D62"/>
    <mergeCell ref="D63:D67"/>
    <mergeCell ref="D68:D72"/>
    <mergeCell ref="D73:D77"/>
    <mergeCell ref="D78:D82"/>
    <mergeCell ref="D83:D87"/>
    <mergeCell ref="D88:D92"/>
    <mergeCell ref="D93:D97"/>
    <mergeCell ref="D98:D102"/>
    <mergeCell ref="D103:D107"/>
    <mergeCell ref="D108:D112"/>
    <mergeCell ref="D113:D117"/>
    <mergeCell ref="D118:D122"/>
    <mergeCell ref="D123:D127"/>
    <mergeCell ref="D128:D132"/>
    <mergeCell ref="D133:D137"/>
    <mergeCell ref="D138:D142"/>
    <mergeCell ref="D143:D147"/>
    <mergeCell ref="D148:D152"/>
    <mergeCell ref="D153:D157"/>
    <mergeCell ref="AL363:AL367"/>
    <mergeCell ref="AL368:AL372"/>
    <mergeCell ref="AL373:AL377"/>
    <mergeCell ref="AL378:AL382"/>
    <mergeCell ref="AL383:AL387"/>
    <mergeCell ref="AL393:AL397"/>
    <mergeCell ref="AL398:AL402"/>
    <mergeCell ref="AL403:AL407"/>
    <mergeCell ref="AL408:AL412"/>
    <mergeCell ref="AL413:AL417"/>
    <mergeCell ref="AL418:AL422"/>
    <mergeCell ref="AL423:AL427"/>
    <mergeCell ref="AL428:AL432"/>
    <mergeCell ref="AL433:AL437"/>
    <mergeCell ref="AL438:AL442"/>
    <mergeCell ref="AL443:AL447"/>
    <mergeCell ref="AL448:AL452"/>
    <mergeCell ref="AL168:AL172"/>
    <mergeCell ref="AL173:AL177"/>
    <mergeCell ref="AL178:AL182"/>
    <mergeCell ref="AL183:AL187"/>
    <mergeCell ref="AL188:AL192"/>
    <mergeCell ref="AL198:AL202"/>
    <mergeCell ref="AL203:AL207"/>
    <mergeCell ref="AL208:AL212"/>
    <mergeCell ref="AL213:AL217"/>
    <mergeCell ref="AL218:AL222"/>
    <mergeCell ref="AL223:AL227"/>
    <mergeCell ref="AL228:AL232"/>
    <mergeCell ref="AL233:AL237"/>
    <mergeCell ref="AL238:AL242"/>
    <mergeCell ref="AL243:AL247"/>
    <mergeCell ref="AL248:AL252"/>
    <mergeCell ref="AL358:AL362"/>
    <mergeCell ref="AL298:AL302"/>
    <mergeCell ref="AL353:AL357"/>
    <mergeCell ref="AI453:AI457"/>
    <mergeCell ref="AI503:AI507"/>
    <mergeCell ref="AL13:AL17"/>
    <mergeCell ref="AL18:AL22"/>
    <mergeCell ref="AL23:AL27"/>
    <mergeCell ref="AL28:AL32"/>
    <mergeCell ref="AL33:AL37"/>
    <mergeCell ref="AL38:AL42"/>
    <mergeCell ref="AL43:AL47"/>
    <mergeCell ref="AL48:AL52"/>
    <mergeCell ref="AL53:AL57"/>
    <mergeCell ref="AL58:AL62"/>
    <mergeCell ref="AL63:AL67"/>
    <mergeCell ref="AL68:AL72"/>
    <mergeCell ref="AL73:AL77"/>
    <mergeCell ref="AL78:AL82"/>
    <mergeCell ref="AL83:AL87"/>
    <mergeCell ref="AL88:AL92"/>
    <mergeCell ref="AL93:AL97"/>
    <mergeCell ref="AL98:AL102"/>
    <mergeCell ref="AL108:AL112"/>
    <mergeCell ref="AL113:AL117"/>
    <mergeCell ref="AL118:AL122"/>
    <mergeCell ref="AL123:AL127"/>
    <mergeCell ref="AL128:AL132"/>
    <mergeCell ref="AL133:AL137"/>
    <mergeCell ref="AL138:AL142"/>
    <mergeCell ref="AL143:AL147"/>
    <mergeCell ref="AL148:AL152"/>
    <mergeCell ref="AL153:AL157"/>
    <mergeCell ref="AL158:AL162"/>
    <mergeCell ref="AL163:AL167"/>
    <mergeCell ref="AI248:AI252"/>
    <mergeCell ref="AI358:AI362"/>
    <mergeCell ref="AI363:AI367"/>
    <mergeCell ref="AI368:AI372"/>
    <mergeCell ref="AI373:AI377"/>
    <mergeCell ref="AI378:AI382"/>
    <mergeCell ref="AI383:AI387"/>
    <mergeCell ref="AI393:AI397"/>
    <mergeCell ref="AI398:AI402"/>
    <mergeCell ref="AI403:AI407"/>
    <mergeCell ref="AI408:AI412"/>
    <mergeCell ref="AI413:AI417"/>
    <mergeCell ref="AI418:AI422"/>
    <mergeCell ref="AI423:AI427"/>
    <mergeCell ref="AI428:AI432"/>
    <mergeCell ref="AI433:AI437"/>
    <mergeCell ref="AI438:AI442"/>
    <mergeCell ref="AI288:AI292"/>
    <mergeCell ref="AI343:AI347"/>
    <mergeCell ref="AI128:AI132"/>
    <mergeCell ref="AI133:AI137"/>
    <mergeCell ref="AI138:AI142"/>
    <mergeCell ref="AI143:AI147"/>
    <mergeCell ref="AI148:AI152"/>
    <mergeCell ref="AI153:AI157"/>
    <mergeCell ref="AI158:AI162"/>
    <mergeCell ref="AI163:AI167"/>
    <mergeCell ref="AI168:AI172"/>
    <mergeCell ref="AI173:AI177"/>
    <mergeCell ref="AI178:AI182"/>
    <mergeCell ref="AI183:AI187"/>
    <mergeCell ref="AI188:AI192"/>
    <mergeCell ref="AI198:AI202"/>
    <mergeCell ref="AI203:AI207"/>
    <mergeCell ref="AI208:AI212"/>
    <mergeCell ref="AI213:AI217"/>
    <mergeCell ref="AI23:AI27"/>
    <mergeCell ref="AI28:AI32"/>
    <mergeCell ref="AI33:AI37"/>
    <mergeCell ref="AI38:AI42"/>
    <mergeCell ref="AI43:AI47"/>
    <mergeCell ref="AI48:AI52"/>
    <mergeCell ref="AI53:AI57"/>
    <mergeCell ref="AI58:AI62"/>
    <mergeCell ref="AI63:AI67"/>
    <mergeCell ref="AI68:AI72"/>
    <mergeCell ref="AI73:AI77"/>
    <mergeCell ref="AI78:AI82"/>
    <mergeCell ref="AI83:AI87"/>
    <mergeCell ref="AI88:AI92"/>
    <mergeCell ref="AI93:AI97"/>
    <mergeCell ref="AI98:AI102"/>
    <mergeCell ref="AI108:AI112"/>
    <mergeCell ref="AF373:AF377"/>
    <mergeCell ref="AF378:AF382"/>
    <mergeCell ref="AF383:AF387"/>
    <mergeCell ref="AF393:AF397"/>
    <mergeCell ref="AF398:AF402"/>
    <mergeCell ref="AF403:AF407"/>
    <mergeCell ref="AF408:AF412"/>
    <mergeCell ref="AF413:AF417"/>
    <mergeCell ref="AF418:AF422"/>
    <mergeCell ref="AF423:AF427"/>
    <mergeCell ref="AF428:AF432"/>
    <mergeCell ref="AF433:AF437"/>
    <mergeCell ref="AF438:AF442"/>
    <mergeCell ref="AF443:AF447"/>
    <mergeCell ref="AF448:AF452"/>
    <mergeCell ref="AF453:AF457"/>
    <mergeCell ref="AF503:AF507"/>
    <mergeCell ref="AF493:AF497"/>
    <mergeCell ref="AF93:AF97"/>
    <mergeCell ref="AF108:AF112"/>
    <mergeCell ref="AF113:AF117"/>
    <mergeCell ref="AF118:AF122"/>
    <mergeCell ref="AF123:AF127"/>
    <mergeCell ref="AF128:AF132"/>
    <mergeCell ref="AF133:AF137"/>
    <mergeCell ref="AF138:AF142"/>
    <mergeCell ref="AF143:AF147"/>
    <mergeCell ref="AF148:AF152"/>
    <mergeCell ref="AF153:AF157"/>
    <mergeCell ref="AF158:AF162"/>
    <mergeCell ref="AF163:AF167"/>
    <mergeCell ref="AF168:AF172"/>
    <mergeCell ref="AF173:AF177"/>
    <mergeCell ref="AF178:AF182"/>
    <mergeCell ref="AF183:AF187"/>
    <mergeCell ref="AC453:AC457"/>
    <mergeCell ref="AC98:AC102"/>
    <mergeCell ref="AC103:AC107"/>
    <mergeCell ref="AC108:AC112"/>
    <mergeCell ref="AC113:AC117"/>
    <mergeCell ref="AC118:AC122"/>
    <mergeCell ref="AC123:AC127"/>
    <mergeCell ref="AC128:AC132"/>
    <mergeCell ref="AC133:AC137"/>
    <mergeCell ref="AC138:AC142"/>
    <mergeCell ref="AC143:AC147"/>
    <mergeCell ref="AC148:AC152"/>
    <mergeCell ref="AC153:AC157"/>
    <mergeCell ref="AC158:AC162"/>
    <mergeCell ref="AC163:AC167"/>
    <mergeCell ref="AC168:AC172"/>
    <mergeCell ref="AF13:AF17"/>
    <mergeCell ref="AF18:AF22"/>
    <mergeCell ref="AF23:AF27"/>
    <mergeCell ref="AF28:AF32"/>
    <mergeCell ref="AF33:AF37"/>
    <mergeCell ref="AF38:AF42"/>
    <mergeCell ref="AF43:AF47"/>
    <mergeCell ref="AF48:AF52"/>
    <mergeCell ref="AF53:AF57"/>
    <mergeCell ref="AF58:AF62"/>
    <mergeCell ref="AF63:AF67"/>
    <mergeCell ref="AF68:AF72"/>
    <mergeCell ref="AF73:AF77"/>
    <mergeCell ref="AF78:AF82"/>
    <mergeCell ref="AF83:AF87"/>
    <mergeCell ref="AF88:AF92"/>
    <mergeCell ref="AC373:AC377"/>
    <mergeCell ref="AF98:AF102"/>
    <mergeCell ref="AF103:AF107"/>
    <mergeCell ref="AC383:AC387"/>
    <mergeCell ref="AC388:AC392"/>
    <mergeCell ref="AC393:AC397"/>
    <mergeCell ref="AC398:AC402"/>
    <mergeCell ref="AC403:AC407"/>
    <mergeCell ref="AC408:AC412"/>
    <mergeCell ref="AC413:AC417"/>
    <mergeCell ref="AC418:AC422"/>
    <mergeCell ref="AC423:AC427"/>
    <mergeCell ref="AC428:AC432"/>
    <mergeCell ref="AC433:AC437"/>
    <mergeCell ref="AC438:AC442"/>
    <mergeCell ref="AC443:AC447"/>
    <mergeCell ref="AC448:AC452"/>
    <mergeCell ref="AF188:AF192"/>
    <mergeCell ref="AF198:AF202"/>
    <mergeCell ref="AF203:AF207"/>
    <mergeCell ref="AF208:AF212"/>
    <mergeCell ref="AF213:AF217"/>
    <mergeCell ref="AF218:AF222"/>
    <mergeCell ref="AF223:AF227"/>
    <mergeCell ref="AF228:AF232"/>
    <mergeCell ref="AF233:AF237"/>
    <mergeCell ref="AF238:AF242"/>
    <mergeCell ref="AF243:AF247"/>
    <mergeCell ref="AF248:AF252"/>
    <mergeCell ref="AF358:AF362"/>
    <mergeCell ref="AF363:AF367"/>
    <mergeCell ref="AF368:AF372"/>
    <mergeCell ref="AC23:AC27"/>
    <mergeCell ref="AC28:AC32"/>
    <mergeCell ref="AC33:AC37"/>
    <mergeCell ref="AC38:AC42"/>
    <mergeCell ref="AC43:AC47"/>
    <mergeCell ref="AC48:AC52"/>
    <mergeCell ref="AC53:AC57"/>
    <mergeCell ref="AC58:AC62"/>
    <mergeCell ref="AC63:AC67"/>
    <mergeCell ref="AC68:AC72"/>
    <mergeCell ref="AC73:AC77"/>
    <mergeCell ref="AC78:AC82"/>
    <mergeCell ref="AC83:AC87"/>
    <mergeCell ref="AC88:AC92"/>
    <mergeCell ref="AC93:AC97"/>
    <mergeCell ref="AC503:AC507"/>
    <mergeCell ref="AC188:AC192"/>
    <mergeCell ref="AC193:AC197"/>
    <mergeCell ref="AC198:AC202"/>
    <mergeCell ref="AC203:AC207"/>
    <mergeCell ref="AC208:AC212"/>
    <mergeCell ref="AC213:AC217"/>
    <mergeCell ref="AC218:AC222"/>
    <mergeCell ref="AC223:AC227"/>
    <mergeCell ref="AC228:AC232"/>
    <mergeCell ref="AC233:AC237"/>
    <mergeCell ref="AC238:AC242"/>
    <mergeCell ref="AC243:AC247"/>
    <mergeCell ref="AC248:AC252"/>
    <mergeCell ref="AC358:AC362"/>
    <mergeCell ref="AC363:AC367"/>
    <mergeCell ref="AC368:AC372"/>
    <mergeCell ref="F358:F362"/>
    <mergeCell ref="F363:F367"/>
    <mergeCell ref="F453:F457"/>
    <mergeCell ref="F503:F507"/>
    <mergeCell ref="F368:F372"/>
    <mergeCell ref="F373:F377"/>
    <mergeCell ref="F378:F382"/>
    <mergeCell ref="F383:F387"/>
    <mergeCell ref="F388:F392"/>
    <mergeCell ref="F393:F397"/>
    <mergeCell ref="F398:F402"/>
    <mergeCell ref="F403:F407"/>
    <mergeCell ref="F408:F412"/>
    <mergeCell ref="F413:F417"/>
    <mergeCell ref="F418:F422"/>
    <mergeCell ref="F423:F427"/>
    <mergeCell ref="F428:F432"/>
    <mergeCell ref="F433:F437"/>
    <mergeCell ref="F438:F442"/>
    <mergeCell ref="F443:F447"/>
    <mergeCell ref="F448:F452"/>
    <mergeCell ref="F23:F27"/>
    <mergeCell ref="F28:F32"/>
    <mergeCell ref="F38:F42"/>
    <mergeCell ref="F43:F47"/>
    <mergeCell ref="F48:F52"/>
    <mergeCell ref="F53:F57"/>
    <mergeCell ref="F58:F62"/>
    <mergeCell ref="F63:F67"/>
    <mergeCell ref="F68:F72"/>
    <mergeCell ref="F73:F77"/>
    <mergeCell ref="F78:F82"/>
    <mergeCell ref="F33:F37"/>
    <mergeCell ref="F83:F87"/>
    <mergeCell ref="F88:F92"/>
    <mergeCell ref="F93:F97"/>
    <mergeCell ref="F243:F247"/>
    <mergeCell ref="F248:F252"/>
    <mergeCell ref="AI8:AI12"/>
    <mergeCell ref="R6:T6"/>
    <mergeCell ref="U6:Z6"/>
    <mergeCell ref="AA6:AA7"/>
    <mergeCell ref="AB6:AB7"/>
    <mergeCell ref="U7:V7"/>
    <mergeCell ref="W7:X7"/>
    <mergeCell ref="Y7:Z7"/>
    <mergeCell ref="A1:AM1"/>
    <mergeCell ref="A2:AM2"/>
    <mergeCell ref="A4:AM4"/>
    <mergeCell ref="K5:Q6"/>
    <mergeCell ref="R5:AB5"/>
    <mergeCell ref="AG5:AH7"/>
    <mergeCell ref="AJ5:AK7"/>
    <mergeCell ref="AM5:AM7"/>
    <mergeCell ref="AI5:AI7"/>
    <mergeCell ref="AD5:AE7"/>
    <mergeCell ref="F8:F12"/>
    <mergeCell ref="AG8:AG12"/>
    <mergeCell ref="AH8:AH12"/>
    <mergeCell ref="AJ8:AJ12"/>
    <mergeCell ref="AK8:AK12"/>
    <mergeCell ref="AM8:AM12"/>
    <mergeCell ref="W8:W12"/>
    <mergeCell ref="X8:X12"/>
    <mergeCell ref="Y8:Y12"/>
    <mergeCell ref="Z8:Z12"/>
    <mergeCell ref="AA8:AA12"/>
    <mergeCell ref="AB8:AB12"/>
    <mergeCell ref="Q8:Q12"/>
    <mergeCell ref="R8:R12"/>
    <mergeCell ref="S8:S12"/>
    <mergeCell ref="T8:T12"/>
    <mergeCell ref="U8:U12"/>
    <mergeCell ref="V8:V12"/>
    <mergeCell ref="A18:A22"/>
    <mergeCell ref="B18:B22"/>
    <mergeCell ref="C18:C22"/>
    <mergeCell ref="E18:E22"/>
    <mergeCell ref="G18:G22"/>
    <mergeCell ref="I18:I22"/>
    <mergeCell ref="A13:A17"/>
    <mergeCell ref="B13:B17"/>
    <mergeCell ref="C13:C17"/>
    <mergeCell ref="E13:E17"/>
    <mergeCell ref="G13:G17"/>
    <mergeCell ref="I13:I17"/>
    <mergeCell ref="A8:A12"/>
    <mergeCell ref="B8:B12"/>
    <mergeCell ref="C8:C12"/>
    <mergeCell ref="E8:E12"/>
    <mergeCell ref="G8:G12"/>
    <mergeCell ref="I8:I12"/>
    <mergeCell ref="F13:F17"/>
    <mergeCell ref="F18:F22"/>
    <mergeCell ref="AG13:AG17"/>
    <mergeCell ref="AH13:AH17"/>
    <mergeCell ref="AJ13:AJ17"/>
    <mergeCell ref="AK13:AK17"/>
    <mergeCell ref="AM13:AM17"/>
    <mergeCell ref="W13:W17"/>
    <mergeCell ref="X13:X17"/>
    <mergeCell ref="Y13:Y17"/>
    <mergeCell ref="Z13:Z17"/>
    <mergeCell ref="AA13:AA17"/>
    <mergeCell ref="AB13:AB17"/>
    <mergeCell ref="Q13:Q17"/>
    <mergeCell ref="R13:R17"/>
    <mergeCell ref="S13:S17"/>
    <mergeCell ref="T13:T17"/>
    <mergeCell ref="U13:U17"/>
    <mergeCell ref="V13:V17"/>
    <mergeCell ref="AC13:AC17"/>
    <mergeCell ref="AI13:AI17"/>
    <mergeCell ref="AG18:AG22"/>
    <mergeCell ref="AH18:AH22"/>
    <mergeCell ref="AJ18:AJ22"/>
    <mergeCell ref="AK18:AK22"/>
    <mergeCell ref="AM18:AM22"/>
    <mergeCell ref="W18:W22"/>
    <mergeCell ref="X18:X22"/>
    <mergeCell ref="Y18:Y22"/>
    <mergeCell ref="Z18:Z22"/>
    <mergeCell ref="AA18:AA22"/>
    <mergeCell ref="AB18:AB22"/>
    <mergeCell ref="Q18:Q22"/>
    <mergeCell ref="R18:R22"/>
    <mergeCell ref="S18:S22"/>
    <mergeCell ref="T18:T22"/>
    <mergeCell ref="U18:U22"/>
    <mergeCell ref="V18:V22"/>
    <mergeCell ref="AC18:AC22"/>
    <mergeCell ref="AI18:AI22"/>
    <mergeCell ref="A28:A32"/>
    <mergeCell ref="B28:B32"/>
    <mergeCell ref="C28:C32"/>
    <mergeCell ref="E28:E32"/>
    <mergeCell ref="G28:G32"/>
    <mergeCell ref="I28:I32"/>
    <mergeCell ref="AG23:AG27"/>
    <mergeCell ref="AH23:AH27"/>
    <mergeCell ref="AJ23:AJ27"/>
    <mergeCell ref="AK23:AK27"/>
    <mergeCell ref="AM23:AM27"/>
    <mergeCell ref="W23:W27"/>
    <mergeCell ref="X23:X27"/>
    <mergeCell ref="Y23:Y27"/>
    <mergeCell ref="Z23:Z27"/>
    <mergeCell ref="AA23:AA27"/>
    <mergeCell ref="AB23:AB27"/>
    <mergeCell ref="Q23:Q27"/>
    <mergeCell ref="R23:R27"/>
    <mergeCell ref="S23:S27"/>
    <mergeCell ref="T23:T27"/>
    <mergeCell ref="U23:U27"/>
    <mergeCell ref="V23:V27"/>
    <mergeCell ref="A23:A27"/>
    <mergeCell ref="B23:B27"/>
    <mergeCell ref="C23:C27"/>
    <mergeCell ref="E23:E27"/>
    <mergeCell ref="G23:G27"/>
    <mergeCell ref="I23:I27"/>
    <mergeCell ref="AG28:AG32"/>
    <mergeCell ref="AH28:AH32"/>
    <mergeCell ref="AJ28:AJ32"/>
    <mergeCell ref="AK28:AK32"/>
    <mergeCell ref="AM28:AM32"/>
    <mergeCell ref="W28:W32"/>
    <mergeCell ref="X28:X32"/>
    <mergeCell ref="Y28:Y32"/>
    <mergeCell ref="Z28:Z32"/>
    <mergeCell ref="AA28:AA32"/>
    <mergeCell ref="AB28:AB32"/>
    <mergeCell ref="Q28:Q32"/>
    <mergeCell ref="R28:R32"/>
    <mergeCell ref="S28:S32"/>
    <mergeCell ref="T28:T32"/>
    <mergeCell ref="U28:U32"/>
    <mergeCell ref="V28:V32"/>
    <mergeCell ref="A43:A47"/>
    <mergeCell ref="B43:B47"/>
    <mergeCell ref="C43:C47"/>
    <mergeCell ref="E43:E47"/>
    <mergeCell ref="G43:G47"/>
    <mergeCell ref="I43:I47"/>
    <mergeCell ref="AG38:AG42"/>
    <mergeCell ref="AH38:AH42"/>
    <mergeCell ref="AJ38:AJ42"/>
    <mergeCell ref="AK38:AK42"/>
    <mergeCell ref="AM38:AM42"/>
    <mergeCell ref="W38:W42"/>
    <mergeCell ref="X38:X42"/>
    <mergeCell ref="Y38:Y42"/>
    <mergeCell ref="Z38:Z42"/>
    <mergeCell ref="AA38:AA42"/>
    <mergeCell ref="AB38:AB42"/>
    <mergeCell ref="Q38:Q42"/>
    <mergeCell ref="R38:R42"/>
    <mergeCell ref="S38:S42"/>
    <mergeCell ref="T38:T42"/>
    <mergeCell ref="U38:U42"/>
    <mergeCell ref="V38:V42"/>
    <mergeCell ref="A38:A42"/>
    <mergeCell ref="B38:B42"/>
    <mergeCell ref="C38:C42"/>
    <mergeCell ref="E38:E42"/>
    <mergeCell ref="G38:G42"/>
    <mergeCell ref="I38:I42"/>
    <mergeCell ref="AG43:AG47"/>
    <mergeCell ref="AH43:AH47"/>
    <mergeCell ref="AJ43:AJ47"/>
    <mergeCell ref="AK43:AK47"/>
    <mergeCell ref="AM43:AM47"/>
    <mergeCell ref="W43:W47"/>
    <mergeCell ref="X43:X47"/>
    <mergeCell ref="Y43:Y47"/>
    <mergeCell ref="Z43:Z47"/>
    <mergeCell ref="AA43:AA47"/>
    <mergeCell ref="AB43:AB47"/>
    <mergeCell ref="Q43:Q47"/>
    <mergeCell ref="R43:R47"/>
    <mergeCell ref="S43:S47"/>
    <mergeCell ref="T43:T47"/>
    <mergeCell ref="U43:U47"/>
    <mergeCell ref="V43:V47"/>
    <mergeCell ref="A53:A57"/>
    <mergeCell ref="B53:B57"/>
    <mergeCell ref="C53:C57"/>
    <mergeCell ref="E53:E57"/>
    <mergeCell ref="G53:G57"/>
    <mergeCell ref="I53:I57"/>
    <mergeCell ref="AG48:AG52"/>
    <mergeCell ref="AH48:AH52"/>
    <mergeCell ref="AJ48:AJ52"/>
    <mergeCell ref="AK48:AK52"/>
    <mergeCell ref="AM48:AM52"/>
    <mergeCell ref="W48:W52"/>
    <mergeCell ref="X48:X52"/>
    <mergeCell ref="Y48:Y52"/>
    <mergeCell ref="Z48:Z52"/>
    <mergeCell ref="AA48:AA52"/>
    <mergeCell ref="AB48:AB52"/>
    <mergeCell ref="Q48:Q52"/>
    <mergeCell ref="R48:R52"/>
    <mergeCell ref="S48:S52"/>
    <mergeCell ref="T48:T52"/>
    <mergeCell ref="U48:U52"/>
    <mergeCell ref="V48:V52"/>
    <mergeCell ref="A48:A52"/>
    <mergeCell ref="B48:B52"/>
    <mergeCell ref="C48:C52"/>
    <mergeCell ref="E48:E52"/>
    <mergeCell ref="G48:G52"/>
    <mergeCell ref="I48:I52"/>
    <mergeCell ref="AG53:AG57"/>
    <mergeCell ref="AH53:AH57"/>
    <mergeCell ref="AJ53:AJ57"/>
    <mergeCell ref="AK53:AK57"/>
    <mergeCell ref="AM53:AM57"/>
    <mergeCell ref="W53:W57"/>
    <mergeCell ref="X53:X57"/>
    <mergeCell ref="Y53:Y57"/>
    <mergeCell ref="Z53:Z57"/>
    <mergeCell ref="AA53:AA57"/>
    <mergeCell ref="AB53:AB57"/>
    <mergeCell ref="Q53:Q57"/>
    <mergeCell ref="R53:R57"/>
    <mergeCell ref="S53:S57"/>
    <mergeCell ref="T53:T57"/>
    <mergeCell ref="U53:U57"/>
    <mergeCell ref="V53:V57"/>
    <mergeCell ref="A63:A67"/>
    <mergeCell ref="B63:B67"/>
    <mergeCell ref="C63:C67"/>
    <mergeCell ref="E63:E67"/>
    <mergeCell ref="G63:G67"/>
    <mergeCell ref="I63:I67"/>
    <mergeCell ref="AG58:AG62"/>
    <mergeCell ref="AH58:AH62"/>
    <mergeCell ref="AJ58:AJ62"/>
    <mergeCell ref="AK58:AK62"/>
    <mergeCell ref="AM58:AM62"/>
    <mergeCell ref="W58:W62"/>
    <mergeCell ref="X58:X62"/>
    <mergeCell ref="Y58:Y62"/>
    <mergeCell ref="Z58:Z62"/>
    <mergeCell ref="AA58:AA62"/>
    <mergeCell ref="AB58:AB62"/>
    <mergeCell ref="Q58:Q62"/>
    <mergeCell ref="R58:R62"/>
    <mergeCell ref="S58:S62"/>
    <mergeCell ref="T58:T62"/>
    <mergeCell ref="U58:U62"/>
    <mergeCell ref="V58:V62"/>
    <mergeCell ref="A58:A62"/>
    <mergeCell ref="B58:B62"/>
    <mergeCell ref="C58:C62"/>
    <mergeCell ref="E58:E62"/>
    <mergeCell ref="G58:G62"/>
    <mergeCell ref="I58:I62"/>
    <mergeCell ref="AG63:AG67"/>
    <mergeCell ref="AH63:AH67"/>
    <mergeCell ref="AJ63:AJ67"/>
    <mergeCell ref="AK63:AK67"/>
    <mergeCell ref="AM63:AM67"/>
    <mergeCell ref="W63:W67"/>
    <mergeCell ref="X63:X67"/>
    <mergeCell ref="Y63:Y67"/>
    <mergeCell ref="Z63:Z67"/>
    <mergeCell ref="AA63:AA67"/>
    <mergeCell ref="AB63:AB67"/>
    <mergeCell ref="Q63:Q67"/>
    <mergeCell ref="R63:R67"/>
    <mergeCell ref="S63:S67"/>
    <mergeCell ref="T63:T67"/>
    <mergeCell ref="U63:U67"/>
    <mergeCell ref="V63:V67"/>
    <mergeCell ref="A73:A77"/>
    <mergeCell ref="B73:B77"/>
    <mergeCell ref="C73:C77"/>
    <mergeCell ref="E73:E77"/>
    <mergeCell ref="G73:G77"/>
    <mergeCell ref="I73:I77"/>
    <mergeCell ref="AG68:AG72"/>
    <mergeCell ref="AH68:AH72"/>
    <mergeCell ref="AJ68:AJ72"/>
    <mergeCell ref="AK68:AK72"/>
    <mergeCell ref="AM68:AM72"/>
    <mergeCell ref="W68:W72"/>
    <mergeCell ref="X68:X72"/>
    <mergeCell ref="Y68:Y72"/>
    <mergeCell ref="Z68:Z72"/>
    <mergeCell ref="AA68:AA72"/>
    <mergeCell ref="AB68:AB72"/>
    <mergeCell ref="Q68:Q72"/>
    <mergeCell ref="R68:R72"/>
    <mergeCell ref="S68:S72"/>
    <mergeCell ref="T68:T72"/>
    <mergeCell ref="U68:U72"/>
    <mergeCell ref="V68:V72"/>
    <mergeCell ref="A68:A72"/>
    <mergeCell ref="B68:B72"/>
    <mergeCell ref="C68:C72"/>
    <mergeCell ref="E68:E72"/>
    <mergeCell ref="G68:G72"/>
    <mergeCell ref="I68:I72"/>
    <mergeCell ref="AG73:AG77"/>
    <mergeCell ref="AH73:AH77"/>
    <mergeCell ref="AJ73:AJ77"/>
    <mergeCell ref="AK73:AK77"/>
    <mergeCell ref="AM73:AM77"/>
    <mergeCell ref="W73:W77"/>
    <mergeCell ref="X73:X77"/>
    <mergeCell ref="Y73:Y77"/>
    <mergeCell ref="Z73:Z77"/>
    <mergeCell ref="AA73:AA77"/>
    <mergeCell ref="AB73:AB77"/>
    <mergeCell ref="Q73:Q77"/>
    <mergeCell ref="R73:R77"/>
    <mergeCell ref="S73:S77"/>
    <mergeCell ref="T73:T77"/>
    <mergeCell ref="U73:U77"/>
    <mergeCell ref="V73:V77"/>
    <mergeCell ref="AJ78:AJ82"/>
    <mergeCell ref="AK78:AK82"/>
    <mergeCell ref="AM78:AM82"/>
    <mergeCell ref="W78:W82"/>
    <mergeCell ref="X78:X82"/>
    <mergeCell ref="Y78:Y82"/>
    <mergeCell ref="Z78:Z82"/>
    <mergeCell ref="AA78:AA82"/>
    <mergeCell ref="AB78:AB82"/>
    <mergeCell ref="Q78:Q82"/>
    <mergeCell ref="R78:R82"/>
    <mergeCell ref="S78:S82"/>
    <mergeCell ref="T78:T82"/>
    <mergeCell ref="U78:U82"/>
    <mergeCell ref="V78:V82"/>
    <mergeCell ref="AD78:AD82"/>
    <mergeCell ref="AE78:AE82"/>
    <mergeCell ref="A78:A82"/>
    <mergeCell ref="B78:B82"/>
    <mergeCell ref="C78:C82"/>
    <mergeCell ref="E78:E82"/>
    <mergeCell ref="G78:G82"/>
    <mergeCell ref="I78:I82"/>
    <mergeCell ref="A83:A87"/>
    <mergeCell ref="B83:B87"/>
    <mergeCell ref="C83:C87"/>
    <mergeCell ref="E83:E87"/>
    <mergeCell ref="G83:G87"/>
    <mergeCell ref="I83:I87"/>
    <mergeCell ref="AG33:AG37"/>
    <mergeCell ref="AH33:AH37"/>
    <mergeCell ref="AJ33:AJ37"/>
    <mergeCell ref="AK33:AK37"/>
    <mergeCell ref="AM33:AM37"/>
    <mergeCell ref="W33:W37"/>
    <mergeCell ref="X33:X37"/>
    <mergeCell ref="Y33:Y37"/>
    <mergeCell ref="Z33:Z37"/>
    <mergeCell ref="AA33:AA37"/>
    <mergeCell ref="AB33:AB37"/>
    <mergeCell ref="Q33:Q37"/>
    <mergeCell ref="R33:R37"/>
    <mergeCell ref="S33:S37"/>
    <mergeCell ref="T33:T37"/>
    <mergeCell ref="U33:U37"/>
    <mergeCell ref="V33:V37"/>
    <mergeCell ref="A33:A37"/>
    <mergeCell ref="B33:B37"/>
    <mergeCell ref="C33:C37"/>
    <mergeCell ref="E33:E37"/>
    <mergeCell ref="G33:G37"/>
    <mergeCell ref="I33:I37"/>
    <mergeCell ref="AG78:AG82"/>
    <mergeCell ref="AH78:AH82"/>
    <mergeCell ref="AG83:AG87"/>
    <mergeCell ref="AH83:AH87"/>
    <mergeCell ref="AJ83:AJ87"/>
    <mergeCell ref="AK83:AK87"/>
    <mergeCell ref="AM83:AM87"/>
    <mergeCell ref="W83:W87"/>
    <mergeCell ref="X83:X87"/>
    <mergeCell ref="Y83:Y87"/>
    <mergeCell ref="Z83:Z87"/>
    <mergeCell ref="AA83:AA87"/>
    <mergeCell ref="AB83:AB87"/>
    <mergeCell ref="Q83:Q87"/>
    <mergeCell ref="R83:R87"/>
    <mergeCell ref="S83:S87"/>
    <mergeCell ref="T83:T87"/>
    <mergeCell ref="U83:U87"/>
    <mergeCell ref="V83:V87"/>
    <mergeCell ref="AD53:AD57"/>
    <mergeCell ref="AE53:AE57"/>
    <mergeCell ref="AD58:AD62"/>
    <mergeCell ref="AE58:AE62"/>
    <mergeCell ref="AD63:AD67"/>
    <mergeCell ref="AE63:AE67"/>
    <mergeCell ref="AD68:AD72"/>
    <mergeCell ref="AE68:AE72"/>
    <mergeCell ref="AD73:AD77"/>
    <mergeCell ref="AE73:AE77"/>
    <mergeCell ref="A93:A97"/>
    <mergeCell ref="B93:B97"/>
    <mergeCell ref="C93:C97"/>
    <mergeCell ref="E93:E97"/>
    <mergeCell ref="G93:G97"/>
    <mergeCell ref="I93:I97"/>
    <mergeCell ref="AG88:AG92"/>
    <mergeCell ref="AH88:AH92"/>
    <mergeCell ref="AJ88:AJ92"/>
    <mergeCell ref="AK88:AK92"/>
    <mergeCell ref="AM88:AM92"/>
    <mergeCell ref="W88:W92"/>
    <mergeCell ref="X88:X92"/>
    <mergeCell ref="Y88:Y92"/>
    <mergeCell ref="Z88:Z92"/>
    <mergeCell ref="AA88:AA92"/>
    <mergeCell ref="AB88:AB92"/>
    <mergeCell ref="Q88:Q92"/>
    <mergeCell ref="R88:R92"/>
    <mergeCell ref="S88:S92"/>
    <mergeCell ref="T88:T92"/>
    <mergeCell ref="U88:U92"/>
    <mergeCell ref="V88:V92"/>
    <mergeCell ref="A88:A92"/>
    <mergeCell ref="B88:B92"/>
    <mergeCell ref="C88:C92"/>
    <mergeCell ref="E88:E92"/>
    <mergeCell ref="G88:G92"/>
    <mergeCell ref="I88:I92"/>
    <mergeCell ref="AG93:AG97"/>
    <mergeCell ref="AH93:AH97"/>
    <mergeCell ref="AJ93:AJ97"/>
    <mergeCell ref="AK93:AK97"/>
    <mergeCell ref="AM93:AM97"/>
    <mergeCell ref="W93:W97"/>
    <mergeCell ref="X93:X97"/>
    <mergeCell ref="Y93:Y97"/>
    <mergeCell ref="Z93:Z97"/>
    <mergeCell ref="AA93:AA97"/>
    <mergeCell ref="AB93:AB97"/>
    <mergeCell ref="Q93:Q97"/>
    <mergeCell ref="R93:R97"/>
    <mergeCell ref="S93:S97"/>
    <mergeCell ref="T93:T97"/>
    <mergeCell ref="U93:U97"/>
    <mergeCell ref="V93:V97"/>
    <mergeCell ref="A103:A107"/>
    <mergeCell ref="B103:B107"/>
    <mergeCell ref="C103:C107"/>
    <mergeCell ref="E103:E107"/>
    <mergeCell ref="G103:G107"/>
    <mergeCell ref="I103:I107"/>
    <mergeCell ref="AG98:AG102"/>
    <mergeCell ref="AH98:AH102"/>
    <mergeCell ref="AJ98:AJ102"/>
    <mergeCell ref="AK98:AK102"/>
    <mergeCell ref="AM98:AM102"/>
    <mergeCell ref="W98:W102"/>
    <mergeCell ref="X98:X102"/>
    <mergeCell ref="Y98:Y102"/>
    <mergeCell ref="Z98:Z102"/>
    <mergeCell ref="AA98:AA102"/>
    <mergeCell ref="AB98:AB102"/>
    <mergeCell ref="Q98:Q102"/>
    <mergeCell ref="R98:R102"/>
    <mergeCell ref="S98:S102"/>
    <mergeCell ref="T98:T102"/>
    <mergeCell ref="U98:U102"/>
    <mergeCell ref="V98:V102"/>
    <mergeCell ref="A98:A102"/>
    <mergeCell ref="B98:B102"/>
    <mergeCell ref="C98:C102"/>
    <mergeCell ref="E98:E102"/>
    <mergeCell ref="G98:G102"/>
    <mergeCell ref="I98:I102"/>
    <mergeCell ref="F98:F102"/>
    <mergeCell ref="F103:F107"/>
    <mergeCell ref="AG103:AG107"/>
    <mergeCell ref="AH103:AH107"/>
    <mergeCell ref="AJ103:AJ107"/>
    <mergeCell ref="AK103:AK107"/>
    <mergeCell ref="AM103:AM107"/>
    <mergeCell ref="W103:W107"/>
    <mergeCell ref="X103:X107"/>
    <mergeCell ref="Y103:Y107"/>
    <mergeCell ref="Z103:Z107"/>
    <mergeCell ref="AA103:AA107"/>
    <mergeCell ref="AB103:AB107"/>
    <mergeCell ref="Q103:Q107"/>
    <mergeCell ref="R103:R107"/>
    <mergeCell ref="S103:S107"/>
    <mergeCell ref="T103:T107"/>
    <mergeCell ref="U103:U107"/>
    <mergeCell ref="V103:V107"/>
    <mergeCell ref="AI103:AI107"/>
    <mergeCell ref="AL103:AL107"/>
    <mergeCell ref="A113:A117"/>
    <mergeCell ref="B113:B117"/>
    <mergeCell ref="C113:C117"/>
    <mergeCell ref="E113:E117"/>
    <mergeCell ref="G113:G117"/>
    <mergeCell ref="I113:I117"/>
    <mergeCell ref="AG108:AG112"/>
    <mergeCell ref="AH108:AH112"/>
    <mergeCell ref="AJ108:AJ112"/>
    <mergeCell ref="AK108:AK112"/>
    <mergeCell ref="AM108:AM112"/>
    <mergeCell ref="W108:W112"/>
    <mergeCell ref="X108:X112"/>
    <mergeCell ref="Y108:Y112"/>
    <mergeCell ref="Z108:Z112"/>
    <mergeCell ref="AA108:AA112"/>
    <mergeCell ref="AB108:AB112"/>
    <mergeCell ref="Q108:Q112"/>
    <mergeCell ref="R108:R112"/>
    <mergeCell ref="S108:S112"/>
    <mergeCell ref="T108:T112"/>
    <mergeCell ref="U108:U112"/>
    <mergeCell ref="V108:V112"/>
    <mergeCell ref="A108:A112"/>
    <mergeCell ref="B108:B112"/>
    <mergeCell ref="C108:C112"/>
    <mergeCell ref="E108:E112"/>
    <mergeCell ref="G108:G112"/>
    <mergeCell ref="I108:I112"/>
    <mergeCell ref="F108:F112"/>
    <mergeCell ref="F113:F117"/>
    <mergeCell ref="AG113:AG117"/>
    <mergeCell ref="AH113:AH117"/>
    <mergeCell ref="AJ113:AJ117"/>
    <mergeCell ref="AI113:AI117"/>
    <mergeCell ref="AK113:AK117"/>
    <mergeCell ref="AM113:AM117"/>
    <mergeCell ref="W113:W117"/>
    <mergeCell ref="X113:X117"/>
    <mergeCell ref="Y113:Y117"/>
    <mergeCell ref="Z113:Z117"/>
    <mergeCell ref="AA113:AA117"/>
    <mergeCell ref="AB113:AB117"/>
    <mergeCell ref="Q113:Q117"/>
    <mergeCell ref="R113:R117"/>
    <mergeCell ref="S113:S117"/>
    <mergeCell ref="T113:T117"/>
    <mergeCell ref="U113:U117"/>
    <mergeCell ref="V113:V117"/>
    <mergeCell ref="A123:A127"/>
    <mergeCell ref="B123:B127"/>
    <mergeCell ref="C123:C127"/>
    <mergeCell ref="E123:E127"/>
    <mergeCell ref="G123:G127"/>
    <mergeCell ref="I123:I127"/>
    <mergeCell ref="AG118:AG122"/>
    <mergeCell ref="AH118:AH122"/>
    <mergeCell ref="AJ118:AJ122"/>
    <mergeCell ref="AK118:AK122"/>
    <mergeCell ref="AM118:AM122"/>
    <mergeCell ref="W118:W122"/>
    <mergeCell ref="X118:X122"/>
    <mergeCell ref="Y118:Y122"/>
    <mergeCell ref="Z118:Z122"/>
    <mergeCell ref="AA118:AA122"/>
    <mergeCell ref="AB118:AB122"/>
    <mergeCell ref="Q118:Q122"/>
    <mergeCell ref="R118:R122"/>
    <mergeCell ref="S118:S122"/>
    <mergeCell ref="T118:T122"/>
    <mergeCell ref="U118:U122"/>
    <mergeCell ref="V118:V122"/>
    <mergeCell ref="A118:A122"/>
    <mergeCell ref="B118:B122"/>
    <mergeCell ref="C118:C122"/>
    <mergeCell ref="E118:E122"/>
    <mergeCell ref="G118:G122"/>
    <mergeCell ref="I118:I122"/>
    <mergeCell ref="F118:F122"/>
    <mergeCell ref="F123:F127"/>
    <mergeCell ref="AG123:AG127"/>
    <mergeCell ref="AH123:AH127"/>
    <mergeCell ref="AJ123:AJ127"/>
    <mergeCell ref="AK123:AK127"/>
    <mergeCell ref="AI118:AI122"/>
    <mergeCell ref="AI123:AI127"/>
    <mergeCell ref="AM123:AM127"/>
    <mergeCell ref="W123:W127"/>
    <mergeCell ref="X123:X127"/>
    <mergeCell ref="Y123:Y127"/>
    <mergeCell ref="Z123:Z127"/>
    <mergeCell ref="AA123:AA127"/>
    <mergeCell ref="AB123:AB127"/>
    <mergeCell ref="Q123:Q127"/>
    <mergeCell ref="R123:R127"/>
    <mergeCell ref="S123:S127"/>
    <mergeCell ref="T123:T127"/>
    <mergeCell ref="U123:U127"/>
    <mergeCell ref="V123:V127"/>
    <mergeCell ref="A133:A137"/>
    <mergeCell ref="B133:B137"/>
    <mergeCell ref="C133:C137"/>
    <mergeCell ref="E133:E137"/>
    <mergeCell ref="G133:G137"/>
    <mergeCell ref="I133:I137"/>
    <mergeCell ref="AG128:AG132"/>
    <mergeCell ref="AH128:AH132"/>
    <mergeCell ref="AJ128:AJ132"/>
    <mergeCell ref="AK128:AK132"/>
    <mergeCell ref="AM128:AM132"/>
    <mergeCell ref="W128:W132"/>
    <mergeCell ref="X128:X132"/>
    <mergeCell ref="Y128:Y132"/>
    <mergeCell ref="Z128:Z132"/>
    <mergeCell ref="AA128:AA132"/>
    <mergeCell ref="AB128:AB132"/>
    <mergeCell ref="Q128:Q132"/>
    <mergeCell ref="R128:R132"/>
    <mergeCell ref="S128:S132"/>
    <mergeCell ref="T128:T132"/>
    <mergeCell ref="U128:U132"/>
    <mergeCell ref="V128:V132"/>
    <mergeCell ref="A128:A132"/>
    <mergeCell ref="B128:B132"/>
    <mergeCell ref="C128:C132"/>
    <mergeCell ref="E128:E132"/>
    <mergeCell ref="G128:G132"/>
    <mergeCell ref="I128:I132"/>
    <mergeCell ref="F128:F132"/>
    <mergeCell ref="F133:F137"/>
    <mergeCell ref="AG133:AG137"/>
    <mergeCell ref="AH133:AH137"/>
    <mergeCell ref="AJ133:AJ137"/>
    <mergeCell ref="AK133:AK137"/>
    <mergeCell ref="AM133:AM137"/>
    <mergeCell ref="W133:W137"/>
    <mergeCell ref="X133:X137"/>
    <mergeCell ref="Y133:Y137"/>
    <mergeCell ref="Z133:Z137"/>
    <mergeCell ref="AA133:AA137"/>
    <mergeCell ref="AB133:AB137"/>
    <mergeCell ref="Q133:Q137"/>
    <mergeCell ref="R133:R137"/>
    <mergeCell ref="S133:S137"/>
    <mergeCell ref="T133:T137"/>
    <mergeCell ref="U133:U137"/>
    <mergeCell ref="V133:V137"/>
    <mergeCell ref="AD128:AD132"/>
    <mergeCell ref="AE128:AE132"/>
    <mergeCell ref="AD133:AD137"/>
    <mergeCell ref="A143:A147"/>
    <mergeCell ref="B143:B147"/>
    <mergeCell ref="C143:C147"/>
    <mergeCell ref="E143:E147"/>
    <mergeCell ref="G143:G147"/>
    <mergeCell ref="I143:I147"/>
    <mergeCell ref="AG138:AG142"/>
    <mergeCell ref="AH138:AH142"/>
    <mergeCell ref="AJ138:AJ142"/>
    <mergeCell ref="AK138:AK142"/>
    <mergeCell ref="AM138:AM142"/>
    <mergeCell ref="W138:W142"/>
    <mergeCell ref="X138:X142"/>
    <mergeCell ref="Y138:Y142"/>
    <mergeCell ref="Z138:Z142"/>
    <mergeCell ref="AA138:AA142"/>
    <mergeCell ref="AB138:AB142"/>
    <mergeCell ref="Q138:Q142"/>
    <mergeCell ref="R138:R142"/>
    <mergeCell ref="S138:S142"/>
    <mergeCell ref="T138:T142"/>
    <mergeCell ref="U138:U142"/>
    <mergeCell ref="V138:V142"/>
    <mergeCell ref="A138:A142"/>
    <mergeCell ref="B138:B142"/>
    <mergeCell ref="C138:C142"/>
    <mergeCell ref="E138:E142"/>
    <mergeCell ref="G138:G142"/>
    <mergeCell ref="I138:I142"/>
    <mergeCell ref="F138:F142"/>
    <mergeCell ref="F143:F147"/>
    <mergeCell ref="AG143:AG147"/>
    <mergeCell ref="AH143:AH147"/>
    <mergeCell ref="AJ143:AJ147"/>
    <mergeCell ref="AK143:AK147"/>
    <mergeCell ref="AM143:AM147"/>
    <mergeCell ref="W143:W147"/>
    <mergeCell ref="X143:X147"/>
    <mergeCell ref="Y143:Y147"/>
    <mergeCell ref="Z143:Z147"/>
    <mergeCell ref="AA143:AA147"/>
    <mergeCell ref="AB143:AB147"/>
    <mergeCell ref="Q143:Q147"/>
    <mergeCell ref="R143:R147"/>
    <mergeCell ref="S143:S147"/>
    <mergeCell ref="T143:T147"/>
    <mergeCell ref="U143:U147"/>
    <mergeCell ref="V143:V147"/>
    <mergeCell ref="AD143:AD147"/>
    <mergeCell ref="AE143:AE147"/>
    <mergeCell ref="A153:A157"/>
    <mergeCell ref="B153:B157"/>
    <mergeCell ref="C153:C157"/>
    <mergeCell ref="E153:E157"/>
    <mergeCell ref="G153:G157"/>
    <mergeCell ref="I153:I157"/>
    <mergeCell ref="AG148:AG152"/>
    <mergeCell ref="AH148:AH152"/>
    <mergeCell ref="AJ148:AJ152"/>
    <mergeCell ref="AK148:AK152"/>
    <mergeCell ref="AM148:AM152"/>
    <mergeCell ref="W148:W152"/>
    <mergeCell ref="X148:X152"/>
    <mergeCell ref="Y148:Y152"/>
    <mergeCell ref="Z148:Z152"/>
    <mergeCell ref="AA148:AA152"/>
    <mergeCell ref="AB148:AB152"/>
    <mergeCell ref="Q148:Q152"/>
    <mergeCell ref="R148:R152"/>
    <mergeCell ref="S148:S152"/>
    <mergeCell ref="T148:T152"/>
    <mergeCell ref="U148:U152"/>
    <mergeCell ref="V148:V152"/>
    <mergeCell ref="A148:A152"/>
    <mergeCell ref="B148:B152"/>
    <mergeCell ref="C148:C152"/>
    <mergeCell ref="E148:E152"/>
    <mergeCell ref="G148:G152"/>
    <mergeCell ref="I148:I152"/>
    <mergeCell ref="F148:F152"/>
    <mergeCell ref="F153:F157"/>
    <mergeCell ref="AG153:AG157"/>
    <mergeCell ref="AH153:AH157"/>
    <mergeCell ref="AJ153:AJ157"/>
    <mergeCell ref="AK153:AK157"/>
    <mergeCell ref="AM153:AM157"/>
    <mergeCell ref="W153:W157"/>
    <mergeCell ref="X153:X157"/>
    <mergeCell ref="Y153:Y157"/>
    <mergeCell ref="Z153:Z157"/>
    <mergeCell ref="AA153:AA157"/>
    <mergeCell ref="AB153:AB157"/>
    <mergeCell ref="Q153:Q157"/>
    <mergeCell ref="R153:R157"/>
    <mergeCell ref="S153:S157"/>
    <mergeCell ref="T153:T157"/>
    <mergeCell ref="U153:U157"/>
    <mergeCell ref="V153:V157"/>
    <mergeCell ref="A163:A167"/>
    <mergeCell ref="B163:B167"/>
    <mergeCell ref="C163:C167"/>
    <mergeCell ref="E163:E167"/>
    <mergeCell ref="G163:G167"/>
    <mergeCell ref="I163:I167"/>
    <mergeCell ref="AG158:AG162"/>
    <mergeCell ref="AH158:AH162"/>
    <mergeCell ref="AJ158:AJ162"/>
    <mergeCell ref="AK158:AK162"/>
    <mergeCell ref="AM158:AM162"/>
    <mergeCell ref="W158:W162"/>
    <mergeCell ref="X158:X162"/>
    <mergeCell ref="Y158:Y162"/>
    <mergeCell ref="Z158:Z162"/>
    <mergeCell ref="AA158:AA162"/>
    <mergeCell ref="AB158:AB162"/>
    <mergeCell ref="Q158:Q162"/>
    <mergeCell ref="R158:R162"/>
    <mergeCell ref="S158:S162"/>
    <mergeCell ref="T158:T162"/>
    <mergeCell ref="U158:U162"/>
    <mergeCell ref="V158:V162"/>
    <mergeCell ref="A158:A162"/>
    <mergeCell ref="B158:B162"/>
    <mergeCell ref="C158:C162"/>
    <mergeCell ref="E158:E162"/>
    <mergeCell ref="G158:G162"/>
    <mergeCell ref="I158:I162"/>
    <mergeCell ref="F158:F162"/>
    <mergeCell ref="F163:F167"/>
    <mergeCell ref="AG163:AG167"/>
    <mergeCell ref="AH163:AH167"/>
    <mergeCell ref="D158:D162"/>
    <mergeCell ref="D163:D167"/>
    <mergeCell ref="AJ163:AJ167"/>
    <mergeCell ref="AK163:AK167"/>
    <mergeCell ref="AM163:AM167"/>
    <mergeCell ref="W163:W167"/>
    <mergeCell ref="X163:X167"/>
    <mergeCell ref="Y163:Y167"/>
    <mergeCell ref="Z163:Z167"/>
    <mergeCell ref="AA163:AA167"/>
    <mergeCell ref="AB163:AB167"/>
    <mergeCell ref="Q163:Q167"/>
    <mergeCell ref="R163:R167"/>
    <mergeCell ref="S163:S167"/>
    <mergeCell ref="T163:T167"/>
    <mergeCell ref="U163:U167"/>
    <mergeCell ref="V163:V167"/>
    <mergeCell ref="A173:A177"/>
    <mergeCell ref="B173:B177"/>
    <mergeCell ref="C173:C177"/>
    <mergeCell ref="E173:E177"/>
    <mergeCell ref="G173:G177"/>
    <mergeCell ref="I173:I177"/>
    <mergeCell ref="AG168:AG172"/>
    <mergeCell ref="AH168:AH172"/>
    <mergeCell ref="AJ168:AJ172"/>
    <mergeCell ref="AK168:AK172"/>
    <mergeCell ref="AM168:AM172"/>
    <mergeCell ref="W168:W172"/>
    <mergeCell ref="X168:X172"/>
    <mergeCell ref="Y168:Y172"/>
    <mergeCell ref="Z168:Z172"/>
    <mergeCell ref="AA168:AA172"/>
    <mergeCell ref="AB168:AB172"/>
    <mergeCell ref="Q168:Q172"/>
    <mergeCell ref="R168:R172"/>
    <mergeCell ref="S168:S172"/>
    <mergeCell ref="T168:T172"/>
    <mergeCell ref="U168:U172"/>
    <mergeCell ref="V168:V172"/>
    <mergeCell ref="A168:A172"/>
    <mergeCell ref="B168:B172"/>
    <mergeCell ref="C168:C172"/>
    <mergeCell ref="E168:E172"/>
    <mergeCell ref="G168:G172"/>
    <mergeCell ref="I168:I172"/>
    <mergeCell ref="F168:F172"/>
    <mergeCell ref="F173:F177"/>
    <mergeCell ref="AG173:AG177"/>
    <mergeCell ref="AH173:AH177"/>
    <mergeCell ref="AJ173:AJ177"/>
    <mergeCell ref="AC173:AC177"/>
    <mergeCell ref="D168:D172"/>
    <mergeCell ref="D173:D177"/>
    <mergeCell ref="AK173:AK177"/>
    <mergeCell ref="AM173:AM177"/>
    <mergeCell ref="W173:W177"/>
    <mergeCell ref="X173:X177"/>
    <mergeCell ref="Y173:Y177"/>
    <mergeCell ref="Z173:Z177"/>
    <mergeCell ref="AA173:AA177"/>
    <mergeCell ref="AB173:AB177"/>
    <mergeCell ref="Q173:Q177"/>
    <mergeCell ref="R173:R177"/>
    <mergeCell ref="S173:S177"/>
    <mergeCell ref="T173:T177"/>
    <mergeCell ref="U173:U177"/>
    <mergeCell ref="V173:V177"/>
    <mergeCell ref="A183:A187"/>
    <mergeCell ref="B183:B187"/>
    <mergeCell ref="C183:C187"/>
    <mergeCell ref="E183:E187"/>
    <mergeCell ref="G183:G187"/>
    <mergeCell ref="I183:I187"/>
    <mergeCell ref="AG178:AG182"/>
    <mergeCell ref="AH178:AH182"/>
    <mergeCell ref="AJ178:AJ182"/>
    <mergeCell ref="AK178:AK182"/>
    <mergeCell ref="AM178:AM182"/>
    <mergeCell ref="W178:W182"/>
    <mergeCell ref="X178:X182"/>
    <mergeCell ref="Y178:Y182"/>
    <mergeCell ref="Z178:Z182"/>
    <mergeCell ref="AA178:AA182"/>
    <mergeCell ref="AB178:AB182"/>
    <mergeCell ref="Q178:Q182"/>
    <mergeCell ref="R178:R182"/>
    <mergeCell ref="S178:S182"/>
    <mergeCell ref="T178:T182"/>
    <mergeCell ref="U178:U182"/>
    <mergeCell ref="V178:V182"/>
    <mergeCell ref="A178:A182"/>
    <mergeCell ref="B178:B182"/>
    <mergeCell ref="C178:C182"/>
    <mergeCell ref="E178:E182"/>
    <mergeCell ref="G178:G182"/>
    <mergeCell ref="I178:I182"/>
    <mergeCell ref="F178:F182"/>
    <mergeCell ref="F183:F187"/>
    <mergeCell ref="AG183:AG187"/>
    <mergeCell ref="AH183:AH187"/>
    <mergeCell ref="AJ183:AJ187"/>
    <mergeCell ref="AK183:AK187"/>
    <mergeCell ref="AD183:AD187"/>
    <mergeCell ref="AE183:AE187"/>
    <mergeCell ref="AC178:AC182"/>
    <mergeCell ref="D178:D182"/>
    <mergeCell ref="D183:D187"/>
    <mergeCell ref="AM183:AM187"/>
    <mergeCell ref="W183:W187"/>
    <mergeCell ref="X183:X187"/>
    <mergeCell ref="Y183:Y187"/>
    <mergeCell ref="Z183:Z187"/>
    <mergeCell ref="AA183:AA187"/>
    <mergeCell ref="AB183:AB187"/>
    <mergeCell ref="Q183:Q187"/>
    <mergeCell ref="R183:R187"/>
    <mergeCell ref="S183:S187"/>
    <mergeCell ref="T183:T187"/>
    <mergeCell ref="U183:U187"/>
    <mergeCell ref="V183:V187"/>
    <mergeCell ref="AC183:AC187"/>
    <mergeCell ref="A193:A197"/>
    <mergeCell ref="B193:B197"/>
    <mergeCell ref="C193:C197"/>
    <mergeCell ref="E193:E197"/>
    <mergeCell ref="G193:G197"/>
    <mergeCell ref="I193:I197"/>
    <mergeCell ref="AG188:AG192"/>
    <mergeCell ref="AH188:AH192"/>
    <mergeCell ref="AJ188:AJ192"/>
    <mergeCell ref="AK188:AK192"/>
    <mergeCell ref="AM188:AM192"/>
    <mergeCell ref="W188:W192"/>
    <mergeCell ref="X188:X192"/>
    <mergeCell ref="Y188:Y192"/>
    <mergeCell ref="Z188:Z192"/>
    <mergeCell ref="AA188:AA192"/>
    <mergeCell ref="AB188:AB192"/>
    <mergeCell ref="Q188:Q192"/>
    <mergeCell ref="R188:R192"/>
    <mergeCell ref="S188:S192"/>
    <mergeCell ref="T188:T192"/>
    <mergeCell ref="U188:U192"/>
    <mergeCell ref="V188:V192"/>
    <mergeCell ref="A188:A192"/>
    <mergeCell ref="B188:B192"/>
    <mergeCell ref="C188:C192"/>
    <mergeCell ref="E188:E192"/>
    <mergeCell ref="G188:G192"/>
    <mergeCell ref="I188:I192"/>
    <mergeCell ref="F188:F192"/>
    <mergeCell ref="F193:F197"/>
    <mergeCell ref="AG193:AG197"/>
    <mergeCell ref="AH193:AH197"/>
    <mergeCell ref="AJ193:AJ197"/>
    <mergeCell ref="AK193:AK197"/>
    <mergeCell ref="AD188:AD192"/>
    <mergeCell ref="AE188:AE192"/>
    <mergeCell ref="D188:D192"/>
    <mergeCell ref="D193:D197"/>
    <mergeCell ref="AM193:AM197"/>
    <mergeCell ref="W193:W197"/>
    <mergeCell ref="X193:X197"/>
    <mergeCell ref="Y193:Y197"/>
    <mergeCell ref="Z193:Z197"/>
    <mergeCell ref="AA193:AA197"/>
    <mergeCell ref="AB193:AB197"/>
    <mergeCell ref="Q193:Q197"/>
    <mergeCell ref="R193:R197"/>
    <mergeCell ref="S193:S197"/>
    <mergeCell ref="T193:T197"/>
    <mergeCell ref="U193:U197"/>
    <mergeCell ref="V193:V197"/>
    <mergeCell ref="AD193:AD197"/>
    <mergeCell ref="AE193:AE197"/>
    <mergeCell ref="AF193:AF197"/>
    <mergeCell ref="AI193:AI197"/>
    <mergeCell ref="AL193:AL197"/>
    <mergeCell ref="A203:A207"/>
    <mergeCell ref="B203:B207"/>
    <mergeCell ref="C203:C207"/>
    <mergeCell ref="E203:E207"/>
    <mergeCell ref="G203:G207"/>
    <mergeCell ref="I203:I207"/>
    <mergeCell ref="AG198:AG202"/>
    <mergeCell ref="AH198:AH202"/>
    <mergeCell ref="AJ198:AJ202"/>
    <mergeCell ref="AK198:AK202"/>
    <mergeCell ref="AM198:AM202"/>
    <mergeCell ref="W198:W202"/>
    <mergeCell ref="X198:X202"/>
    <mergeCell ref="Y198:Y202"/>
    <mergeCell ref="Z198:Z202"/>
    <mergeCell ref="AA198:AA202"/>
    <mergeCell ref="AB198:AB202"/>
    <mergeCell ref="Q198:Q202"/>
    <mergeCell ref="R198:R202"/>
    <mergeCell ref="S198:S202"/>
    <mergeCell ref="T198:T202"/>
    <mergeCell ref="U198:U202"/>
    <mergeCell ref="V198:V202"/>
    <mergeCell ref="A198:A202"/>
    <mergeCell ref="B198:B202"/>
    <mergeCell ref="C198:C202"/>
    <mergeCell ref="E198:E202"/>
    <mergeCell ref="G198:G202"/>
    <mergeCell ref="I198:I202"/>
    <mergeCell ref="F198:F202"/>
    <mergeCell ref="F203:F207"/>
    <mergeCell ref="AG203:AG207"/>
    <mergeCell ref="AH203:AH207"/>
    <mergeCell ref="AJ203:AJ207"/>
    <mergeCell ref="AK203:AK207"/>
    <mergeCell ref="AM203:AM207"/>
    <mergeCell ref="W203:W207"/>
    <mergeCell ref="X203:X207"/>
    <mergeCell ref="Y203:Y207"/>
    <mergeCell ref="Z203:Z207"/>
    <mergeCell ref="AA203:AA207"/>
    <mergeCell ref="AB203:AB207"/>
    <mergeCell ref="Q203:Q207"/>
    <mergeCell ref="R203:R207"/>
    <mergeCell ref="S203:S207"/>
    <mergeCell ref="T203:T207"/>
    <mergeCell ref="U203:U207"/>
    <mergeCell ref="V203:V207"/>
    <mergeCell ref="A213:A217"/>
    <mergeCell ref="B213:B217"/>
    <mergeCell ref="C213:C217"/>
    <mergeCell ref="E213:E217"/>
    <mergeCell ref="G213:G217"/>
    <mergeCell ref="I213:I217"/>
    <mergeCell ref="AG208:AG212"/>
    <mergeCell ref="AH208:AH212"/>
    <mergeCell ref="AJ208:AJ212"/>
    <mergeCell ref="AK208:AK212"/>
    <mergeCell ref="AM208:AM212"/>
    <mergeCell ref="W208:W212"/>
    <mergeCell ref="X208:X212"/>
    <mergeCell ref="Y208:Y212"/>
    <mergeCell ref="Z208:Z212"/>
    <mergeCell ref="AA208:AA212"/>
    <mergeCell ref="AB208:AB212"/>
    <mergeCell ref="Q208:Q212"/>
    <mergeCell ref="R208:R212"/>
    <mergeCell ref="S208:S212"/>
    <mergeCell ref="T208:T212"/>
    <mergeCell ref="U208:U212"/>
    <mergeCell ref="V208:V212"/>
    <mergeCell ref="A208:A212"/>
    <mergeCell ref="B208:B212"/>
    <mergeCell ref="C208:C212"/>
    <mergeCell ref="E208:E212"/>
    <mergeCell ref="G208:G212"/>
    <mergeCell ref="I208:I212"/>
    <mergeCell ref="F208:F212"/>
    <mergeCell ref="F213:F217"/>
    <mergeCell ref="AG213:AG217"/>
    <mergeCell ref="AH213:AH217"/>
    <mergeCell ref="AJ213:AJ217"/>
    <mergeCell ref="AK213:AK217"/>
    <mergeCell ref="AM213:AM217"/>
    <mergeCell ref="W213:W217"/>
    <mergeCell ref="X213:X217"/>
    <mergeCell ref="Y213:Y217"/>
    <mergeCell ref="Z213:Z217"/>
    <mergeCell ref="AA213:AA217"/>
    <mergeCell ref="AB213:AB217"/>
    <mergeCell ref="Q213:Q217"/>
    <mergeCell ref="R213:R217"/>
    <mergeCell ref="S213:S217"/>
    <mergeCell ref="T213:T217"/>
    <mergeCell ref="U213:U217"/>
    <mergeCell ref="V213:V217"/>
    <mergeCell ref="A223:A227"/>
    <mergeCell ref="B223:B227"/>
    <mergeCell ref="C223:C227"/>
    <mergeCell ref="E223:E227"/>
    <mergeCell ref="G223:G227"/>
    <mergeCell ref="I223:I227"/>
    <mergeCell ref="AG218:AG222"/>
    <mergeCell ref="AH218:AH222"/>
    <mergeCell ref="AJ218:AJ222"/>
    <mergeCell ref="AK218:AK222"/>
    <mergeCell ref="AM218:AM222"/>
    <mergeCell ref="W218:W222"/>
    <mergeCell ref="X218:X222"/>
    <mergeCell ref="Y218:Y222"/>
    <mergeCell ref="Z218:Z222"/>
    <mergeCell ref="AA218:AA222"/>
    <mergeCell ref="AB218:AB222"/>
    <mergeCell ref="Q218:Q222"/>
    <mergeCell ref="R218:R222"/>
    <mergeCell ref="S218:S222"/>
    <mergeCell ref="T218:T222"/>
    <mergeCell ref="U218:U222"/>
    <mergeCell ref="V218:V222"/>
    <mergeCell ref="A218:A222"/>
    <mergeCell ref="B218:B222"/>
    <mergeCell ref="C218:C222"/>
    <mergeCell ref="E218:E222"/>
    <mergeCell ref="G218:G222"/>
    <mergeCell ref="I218:I222"/>
    <mergeCell ref="F218:F222"/>
    <mergeCell ref="F223:F227"/>
    <mergeCell ref="AG223:AG227"/>
    <mergeCell ref="AH223:AH227"/>
    <mergeCell ref="AJ223:AJ227"/>
    <mergeCell ref="AI218:AI222"/>
    <mergeCell ref="AI223:AI227"/>
    <mergeCell ref="H223:H227"/>
    <mergeCell ref="AK223:AK227"/>
    <mergeCell ref="AM223:AM227"/>
    <mergeCell ref="W223:W227"/>
    <mergeCell ref="X223:X227"/>
    <mergeCell ref="Y223:Y227"/>
    <mergeCell ref="Z223:Z227"/>
    <mergeCell ref="AA223:AA227"/>
    <mergeCell ref="AB223:AB227"/>
    <mergeCell ref="Q223:Q227"/>
    <mergeCell ref="R223:R227"/>
    <mergeCell ref="S223:S227"/>
    <mergeCell ref="T223:T227"/>
    <mergeCell ref="U223:U227"/>
    <mergeCell ref="V223:V227"/>
    <mergeCell ref="A233:A237"/>
    <mergeCell ref="B233:B237"/>
    <mergeCell ref="C233:C237"/>
    <mergeCell ref="E233:E237"/>
    <mergeCell ref="G233:G237"/>
    <mergeCell ref="I233:I237"/>
    <mergeCell ref="AG228:AG232"/>
    <mergeCell ref="AH228:AH232"/>
    <mergeCell ref="AJ228:AJ232"/>
    <mergeCell ref="AK228:AK232"/>
    <mergeCell ref="AM228:AM232"/>
    <mergeCell ref="W228:W232"/>
    <mergeCell ref="X228:X232"/>
    <mergeCell ref="Y228:Y232"/>
    <mergeCell ref="Z228:Z232"/>
    <mergeCell ref="AA228:AA232"/>
    <mergeCell ref="AB228:AB232"/>
    <mergeCell ref="Q228:Q232"/>
    <mergeCell ref="R228:R232"/>
    <mergeCell ref="S228:S232"/>
    <mergeCell ref="T228:T232"/>
    <mergeCell ref="U228:U232"/>
    <mergeCell ref="V228:V232"/>
    <mergeCell ref="A228:A232"/>
    <mergeCell ref="B228:B232"/>
    <mergeCell ref="C228:C232"/>
    <mergeCell ref="E228:E232"/>
    <mergeCell ref="G228:G232"/>
    <mergeCell ref="I228:I232"/>
    <mergeCell ref="F228:F232"/>
    <mergeCell ref="F233:F237"/>
    <mergeCell ref="AG233:AG237"/>
    <mergeCell ref="AH233:AH237"/>
    <mergeCell ref="AJ233:AJ237"/>
    <mergeCell ref="AK233:AK237"/>
    <mergeCell ref="AI228:AI232"/>
    <mergeCell ref="AI233:AI237"/>
    <mergeCell ref="H228:H232"/>
    <mergeCell ref="H233:H237"/>
    <mergeCell ref="AM233:AM237"/>
    <mergeCell ref="W233:W237"/>
    <mergeCell ref="X233:X237"/>
    <mergeCell ref="Y233:Y237"/>
    <mergeCell ref="Z233:Z237"/>
    <mergeCell ref="AA233:AA237"/>
    <mergeCell ref="AB233:AB237"/>
    <mergeCell ref="Q233:Q237"/>
    <mergeCell ref="R233:R237"/>
    <mergeCell ref="S233:S237"/>
    <mergeCell ref="T233:T237"/>
    <mergeCell ref="U233:U237"/>
    <mergeCell ref="V233:V237"/>
    <mergeCell ref="A243:A247"/>
    <mergeCell ref="B243:B247"/>
    <mergeCell ref="C243:C247"/>
    <mergeCell ref="E243:E247"/>
    <mergeCell ref="G243:G247"/>
    <mergeCell ref="I243:I247"/>
    <mergeCell ref="AG238:AG242"/>
    <mergeCell ref="AH238:AH242"/>
    <mergeCell ref="AJ238:AJ242"/>
    <mergeCell ref="AK238:AK242"/>
    <mergeCell ref="AM238:AM242"/>
    <mergeCell ref="W238:W242"/>
    <mergeCell ref="X238:X242"/>
    <mergeCell ref="Y238:Y242"/>
    <mergeCell ref="Z238:Z242"/>
    <mergeCell ref="AA238:AA242"/>
    <mergeCell ref="AB238:AB242"/>
    <mergeCell ref="Q238:Q242"/>
    <mergeCell ref="R238:R242"/>
    <mergeCell ref="S238:S242"/>
    <mergeCell ref="T238:T242"/>
    <mergeCell ref="U238:U242"/>
    <mergeCell ref="V238:V242"/>
    <mergeCell ref="A238:A242"/>
    <mergeCell ref="B238:B242"/>
    <mergeCell ref="C238:C242"/>
    <mergeCell ref="E238:E242"/>
    <mergeCell ref="G238:G242"/>
    <mergeCell ref="I238:I242"/>
    <mergeCell ref="F238:F242"/>
    <mergeCell ref="AG243:AG247"/>
    <mergeCell ref="AH243:AH247"/>
    <mergeCell ref="AJ243:AJ247"/>
    <mergeCell ref="AK243:AK247"/>
    <mergeCell ref="AM243:AM247"/>
    <mergeCell ref="W243:W247"/>
    <mergeCell ref="X243:X247"/>
    <mergeCell ref="Y243:Y247"/>
    <mergeCell ref="Z243:Z247"/>
    <mergeCell ref="AA243:AA247"/>
    <mergeCell ref="AB243:AB247"/>
    <mergeCell ref="Q243:Q247"/>
    <mergeCell ref="R243:R247"/>
    <mergeCell ref="S243:S247"/>
    <mergeCell ref="T243:T247"/>
    <mergeCell ref="U243:U247"/>
    <mergeCell ref="V243:V247"/>
    <mergeCell ref="AD243:AD247"/>
    <mergeCell ref="AE243:AE247"/>
    <mergeCell ref="AI238:AI242"/>
    <mergeCell ref="AI243:AI247"/>
    <mergeCell ref="A358:A362"/>
    <mergeCell ref="B358:B362"/>
    <mergeCell ref="C358:C362"/>
    <mergeCell ref="E358:E362"/>
    <mergeCell ref="G358:G362"/>
    <mergeCell ref="I358:I362"/>
    <mergeCell ref="AG248:AG252"/>
    <mergeCell ref="AH248:AH252"/>
    <mergeCell ref="AJ248:AJ252"/>
    <mergeCell ref="AK248:AK252"/>
    <mergeCell ref="AM248:AM252"/>
    <mergeCell ref="W248:W252"/>
    <mergeCell ref="X248:X252"/>
    <mergeCell ref="Y248:Y252"/>
    <mergeCell ref="Z248:Z252"/>
    <mergeCell ref="AA248:AA252"/>
    <mergeCell ref="AB248:AB252"/>
    <mergeCell ref="Q248:Q252"/>
    <mergeCell ref="R248:R252"/>
    <mergeCell ref="S248:S252"/>
    <mergeCell ref="T248:T252"/>
    <mergeCell ref="U248:U252"/>
    <mergeCell ref="V248:V252"/>
    <mergeCell ref="A248:A252"/>
    <mergeCell ref="B248:B252"/>
    <mergeCell ref="C248:C252"/>
    <mergeCell ref="E248:E252"/>
    <mergeCell ref="G248:G252"/>
    <mergeCell ref="I248:I252"/>
    <mergeCell ref="AG358:AG362"/>
    <mergeCell ref="AH358:AH362"/>
    <mergeCell ref="AJ358:AJ362"/>
    <mergeCell ref="AK358:AK362"/>
    <mergeCell ref="AM358:AM362"/>
    <mergeCell ref="W358:W362"/>
    <mergeCell ref="X358:X362"/>
    <mergeCell ref="Y358:Y362"/>
    <mergeCell ref="Z358:Z362"/>
    <mergeCell ref="AA358:AA362"/>
    <mergeCell ref="AB358:AB362"/>
    <mergeCell ref="Q358:Q362"/>
    <mergeCell ref="R358:R362"/>
    <mergeCell ref="S358:S362"/>
    <mergeCell ref="T358:T362"/>
    <mergeCell ref="U358:U362"/>
    <mergeCell ref="V358:V362"/>
    <mergeCell ref="A368:A372"/>
    <mergeCell ref="B368:B372"/>
    <mergeCell ref="C368:C372"/>
    <mergeCell ref="E368:E372"/>
    <mergeCell ref="G368:G372"/>
    <mergeCell ref="I368:I372"/>
    <mergeCell ref="AG363:AG367"/>
    <mergeCell ref="AH363:AH367"/>
    <mergeCell ref="AJ363:AJ367"/>
    <mergeCell ref="AK363:AK367"/>
    <mergeCell ref="AM363:AM367"/>
    <mergeCell ref="W363:W367"/>
    <mergeCell ref="X363:X367"/>
    <mergeCell ref="Y363:Y367"/>
    <mergeCell ref="Z363:Z367"/>
    <mergeCell ref="AA363:AA367"/>
    <mergeCell ref="AB363:AB367"/>
    <mergeCell ref="Q363:Q367"/>
    <mergeCell ref="R363:R367"/>
    <mergeCell ref="S363:S367"/>
    <mergeCell ref="T363:T367"/>
    <mergeCell ref="U363:U367"/>
    <mergeCell ref="V363:V367"/>
    <mergeCell ref="A363:A367"/>
    <mergeCell ref="B363:B367"/>
    <mergeCell ref="C363:C367"/>
    <mergeCell ref="E363:E367"/>
    <mergeCell ref="G363:G367"/>
    <mergeCell ref="I363:I367"/>
    <mergeCell ref="AG368:AG372"/>
    <mergeCell ref="AH368:AH372"/>
    <mergeCell ref="AJ368:AJ372"/>
    <mergeCell ref="AK368:AK372"/>
    <mergeCell ref="AM368:AM372"/>
    <mergeCell ref="W368:W372"/>
    <mergeCell ref="X368:X372"/>
    <mergeCell ref="Y368:Y372"/>
    <mergeCell ref="Z368:Z372"/>
    <mergeCell ref="AA368:AA372"/>
    <mergeCell ref="AB368:AB372"/>
    <mergeCell ref="Q368:Q372"/>
    <mergeCell ref="R368:R372"/>
    <mergeCell ref="S368:S372"/>
    <mergeCell ref="T368:T372"/>
    <mergeCell ref="U368:U372"/>
    <mergeCell ref="V368:V372"/>
    <mergeCell ref="AD363:AD367"/>
    <mergeCell ref="AE363:AE367"/>
    <mergeCell ref="AD368:AD372"/>
    <mergeCell ref="AE368:AE372"/>
    <mergeCell ref="A378:A382"/>
    <mergeCell ref="B378:B382"/>
    <mergeCell ref="C378:C382"/>
    <mergeCell ref="E378:E382"/>
    <mergeCell ref="G378:G382"/>
    <mergeCell ref="I378:I382"/>
    <mergeCell ref="AG373:AG377"/>
    <mergeCell ref="AH373:AH377"/>
    <mergeCell ref="AJ373:AJ377"/>
    <mergeCell ref="AK373:AK377"/>
    <mergeCell ref="AM373:AM377"/>
    <mergeCell ref="W373:W377"/>
    <mergeCell ref="X373:X377"/>
    <mergeCell ref="Y373:Y377"/>
    <mergeCell ref="Z373:Z377"/>
    <mergeCell ref="AA373:AA377"/>
    <mergeCell ref="AB373:AB377"/>
    <mergeCell ref="Q373:Q377"/>
    <mergeCell ref="R373:R377"/>
    <mergeCell ref="S373:S377"/>
    <mergeCell ref="T373:T377"/>
    <mergeCell ref="U373:U377"/>
    <mergeCell ref="V373:V377"/>
    <mergeCell ref="A373:A377"/>
    <mergeCell ref="B373:B377"/>
    <mergeCell ref="C373:C377"/>
    <mergeCell ref="E373:E377"/>
    <mergeCell ref="G373:G377"/>
    <mergeCell ref="I373:I377"/>
    <mergeCell ref="AC378:AC382"/>
    <mergeCell ref="D373:D377"/>
    <mergeCell ref="AG378:AG382"/>
    <mergeCell ref="AH378:AH382"/>
    <mergeCell ref="AJ378:AJ382"/>
    <mergeCell ref="AK378:AK382"/>
    <mergeCell ref="AM378:AM382"/>
    <mergeCell ref="W378:W382"/>
    <mergeCell ref="X378:X382"/>
    <mergeCell ref="Y378:Y382"/>
    <mergeCell ref="Z378:Z382"/>
    <mergeCell ref="AA378:AA382"/>
    <mergeCell ref="AB378:AB382"/>
    <mergeCell ref="Q378:Q382"/>
    <mergeCell ref="R378:R382"/>
    <mergeCell ref="S378:S382"/>
    <mergeCell ref="T378:T382"/>
    <mergeCell ref="U378:U382"/>
    <mergeCell ref="V378:V382"/>
    <mergeCell ref="A388:A392"/>
    <mergeCell ref="B388:B392"/>
    <mergeCell ref="C388:C392"/>
    <mergeCell ref="E388:E392"/>
    <mergeCell ref="G388:G392"/>
    <mergeCell ref="I388:I392"/>
    <mergeCell ref="AG383:AG387"/>
    <mergeCell ref="AH383:AH387"/>
    <mergeCell ref="AJ383:AJ387"/>
    <mergeCell ref="AK383:AK387"/>
    <mergeCell ref="AM383:AM387"/>
    <mergeCell ref="W383:W387"/>
    <mergeCell ref="X383:X387"/>
    <mergeCell ref="Y383:Y387"/>
    <mergeCell ref="Z383:Z387"/>
    <mergeCell ref="AA383:AA387"/>
    <mergeCell ref="AB383:AB387"/>
    <mergeCell ref="Q383:Q387"/>
    <mergeCell ref="R383:R387"/>
    <mergeCell ref="S383:S387"/>
    <mergeCell ref="T383:T387"/>
    <mergeCell ref="U383:U387"/>
    <mergeCell ref="V383:V387"/>
    <mergeCell ref="A383:A387"/>
    <mergeCell ref="B383:B387"/>
    <mergeCell ref="C383:C387"/>
    <mergeCell ref="E383:E387"/>
    <mergeCell ref="G383:G387"/>
    <mergeCell ref="I383:I387"/>
    <mergeCell ref="AG388:AG392"/>
    <mergeCell ref="AH388:AH392"/>
    <mergeCell ref="AJ388:AJ392"/>
    <mergeCell ref="AK388:AK392"/>
    <mergeCell ref="AM388:AM392"/>
    <mergeCell ref="W388:W392"/>
    <mergeCell ref="X388:X392"/>
    <mergeCell ref="Y388:Y392"/>
    <mergeCell ref="Z388:Z392"/>
    <mergeCell ref="AA388:AA392"/>
    <mergeCell ref="AB388:AB392"/>
    <mergeCell ref="Q388:Q392"/>
    <mergeCell ref="R388:R392"/>
    <mergeCell ref="S388:S392"/>
    <mergeCell ref="T388:T392"/>
    <mergeCell ref="U388:U392"/>
    <mergeCell ref="V388:V392"/>
    <mergeCell ref="AF388:AF392"/>
    <mergeCell ref="AI388:AI392"/>
    <mergeCell ref="AL388:AL392"/>
    <mergeCell ref="A398:A402"/>
    <mergeCell ref="B398:B402"/>
    <mergeCell ref="C398:C402"/>
    <mergeCell ref="E398:E402"/>
    <mergeCell ref="G398:G402"/>
    <mergeCell ref="I398:I402"/>
    <mergeCell ref="AG393:AG397"/>
    <mergeCell ref="AH393:AH397"/>
    <mergeCell ref="AJ393:AJ397"/>
    <mergeCell ref="AK393:AK397"/>
    <mergeCell ref="AM393:AM397"/>
    <mergeCell ref="W393:W397"/>
    <mergeCell ref="X393:X397"/>
    <mergeCell ref="Y393:Y397"/>
    <mergeCell ref="Z393:Z397"/>
    <mergeCell ref="AA393:AA397"/>
    <mergeCell ref="AB393:AB397"/>
    <mergeCell ref="Q393:Q397"/>
    <mergeCell ref="R393:R397"/>
    <mergeCell ref="S393:S397"/>
    <mergeCell ref="T393:T397"/>
    <mergeCell ref="U393:U397"/>
    <mergeCell ref="V393:V397"/>
    <mergeCell ref="A393:A397"/>
    <mergeCell ref="B393:B397"/>
    <mergeCell ref="C393:C397"/>
    <mergeCell ref="E393:E397"/>
    <mergeCell ref="G393:G397"/>
    <mergeCell ref="I393:I397"/>
    <mergeCell ref="AG398:AG402"/>
    <mergeCell ref="AH398:AH402"/>
    <mergeCell ref="AJ398:AJ402"/>
    <mergeCell ref="AK398:AK402"/>
    <mergeCell ref="D393:D397"/>
    <mergeCell ref="D398:D402"/>
    <mergeCell ref="AM398:AM402"/>
    <mergeCell ref="W398:W402"/>
    <mergeCell ref="X398:X402"/>
    <mergeCell ref="Y398:Y402"/>
    <mergeCell ref="Z398:Z402"/>
    <mergeCell ref="AA398:AA402"/>
    <mergeCell ref="AB398:AB402"/>
    <mergeCell ref="Q398:Q402"/>
    <mergeCell ref="R398:R402"/>
    <mergeCell ref="S398:S402"/>
    <mergeCell ref="T398:T402"/>
    <mergeCell ref="U398:U402"/>
    <mergeCell ref="V398:V402"/>
    <mergeCell ref="AD398:AD402"/>
    <mergeCell ref="AE398:AE402"/>
    <mergeCell ref="A408:A412"/>
    <mergeCell ref="B408:B412"/>
    <mergeCell ref="C408:C412"/>
    <mergeCell ref="E408:E412"/>
    <mergeCell ref="G408:G412"/>
    <mergeCell ref="I408:I412"/>
    <mergeCell ref="AG403:AG407"/>
    <mergeCell ref="AH403:AH407"/>
    <mergeCell ref="AJ403:AJ407"/>
    <mergeCell ref="AK403:AK407"/>
    <mergeCell ref="AM403:AM407"/>
    <mergeCell ref="W403:W407"/>
    <mergeCell ref="X403:X407"/>
    <mergeCell ref="Y403:Y407"/>
    <mergeCell ref="Z403:Z407"/>
    <mergeCell ref="AA403:AA407"/>
    <mergeCell ref="AB403:AB407"/>
    <mergeCell ref="Q403:Q407"/>
    <mergeCell ref="R403:R407"/>
    <mergeCell ref="S403:S407"/>
    <mergeCell ref="T403:T407"/>
    <mergeCell ref="U403:U407"/>
    <mergeCell ref="V403:V407"/>
    <mergeCell ref="A403:A407"/>
    <mergeCell ref="B403:B407"/>
    <mergeCell ref="C403:C407"/>
    <mergeCell ref="E403:E407"/>
    <mergeCell ref="G403:G407"/>
    <mergeCell ref="I403:I407"/>
    <mergeCell ref="AG408:AG412"/>
    <mergeCell ref="AH408:AH412"/>
    <mergeCell ref="AJ408:AJ412"/>
    <mergeCell ref="AK408:AK412"/>
    <mergeCell ref="AM408:AM412"/>
    <mergeCell ref="W408:W412"/>
    <mergeCell ref="X408:X412"/>
    <mergeCell ref="Y408:Y412"/>
    <mergeCell ref="Z408:Z412"/>
    <mergeCell ref="AA408:AA412"/>
    <mergeCell ref="AB408:AB412"/>
    <mergeCell ref="Q408:Q412"/>
    <mergeCell ref="R408:R412"/>
    <mergeCell ref="S408:S412"/>
    <mergeCell ref="T408:T412"/>
    <mergeCell ref="U408:U412"/>
    <mergeCell ref="V408:V412"/>
    <mergeCell ref="D403:D407"/>
    <mergeCell ref="D408:D412"/>
    <mergeCell ref="H408:H412"/>
    <mergeCell ref="A418:A422"/>
    <mergeCell ref="B418:B422"/>
    <mergeCell ref="C418:C422"/>
    <mergeCell ref="E418:E422"/>
    <mergeCell ref="G418:G422"/>
    <mergeCell ref="I418:I422"/>
    <mergeCell ref="AG413:AG417"/>
    <mergeCell ref="AH413:AH417"/>
    <mergeCell ref="AJ413:AJ417"/>
    <mergeCell ref="AK413:AK417"/>
    <mergeCell ref="AM413:AM417"/>
    <mergeCell ref="W413:W417"/>
    <mergeCell ref="X413:X417"/>
    <mergeCell ref="Y413:Y417"/>
    <mergeCell ref="Z413:Z417"/>
    <mergeCell ref="AA413:AA417"/>
    <mergeCell ref="AB413:AB417"/>
    <mergeCell ref="Q413:Q417"/>
    <mergeCell ref="R413:R417"/>
    <mergeCell ref="S413:S417"/>
    <mergeCell ref="T413:T417"/>
    <mergeCell ref="U413:U417"/>
    <mergeCell ref="V413:V417"/>
    <mergeCell ref="A413:A417"/>
    <mergeCell ref="B413:B417"/>
    <mergeCell ref="C413:C417"/>
    <mergeCell ref="E413:E417"/>
    <mergeCell ref="G413:G417"/>
    <mergeCell ref="I413:I417"/>
    <mergeCell ref="AG418:AG422"/>
    <mergeCell ref="AH418:AH422"/>
    <mergeCell ref="AJ418:AJ422"/>
    <mergeCell ref="AK418:AK422"/>
    <mergeCell ref="AM418:AM422"/>
    <mergeCell ref="W418:W422"/>
    <mergeCell ref="X418:X422"/>
    <mergeCell ref="Y418:Y422"/>
    <mergeCell ref="Z418:Z422"/>
    <mergeCell ref="AA418:AA422"/>
    <mergeCell ref="AB418:AB422"/>
    <mergeCell ref="Q418:Q422"/>
    <mergeCell ref="R418:R422"/>
    <mergeCell ref="S418:S422"/>
    <mergeCell ref="T418:T422"/>
    <mergeCell ref="U418:U422"/>
    <mergeCell ref="V418:V422"/>
    <mergeCell ref="A428:A432"/>
    <mergeCell ref="B428:B432"/>
    <mergeCell ref="C428:C432"/>
    <mergeCell ref="E428:E432"/>
    <mergeCell ref="G428:G432"/>
    <mergeCell ref="I428:I432"/>
    <mergeCell ref="AG423:AG427"/>
    <mergeCell ref="AH423:AH427"/>
    <mergeCell ref="AJ423:AJ427"/>
    <mergeCell ref="AK423:AK427"/>
    <mergeCell ref="AM423:AM427"/>
    <mergeCell ref="W423:W427"/>
    <mergeCell ref="X423:X427"/>
    <mergeCell ref="Y423:Y427"/>
    <mergeCell ref="Z423:Z427"/>
    <mergeCell ref="AA423:AA427"/>
    <mergeCell ref="AB423:AB427"/>
    <mergeCell ref="Q423:Q427"/>
    <mergeCell ref="R423:R427"/>
    <mergeCell ref="S423:S427"/>
    <mergeCell ref="T423:T427"/>
    <mergeCell ref="U423:U427"/>
    <mergeCell ref="V423:V427"/>
    <mergeCell ref="A423:A427"/>
    <mergeCell ref="B423:B427"/>
    <mergeCell ref="C423:C427"/>
    <mergeCell ref="E423:E427"/>
    <mergeCell ref="G423:G427"/>
    <mergeCell ref="I423:I427"/>
    <mergeCell ref="AG428:AG432"/>
    <mergeCell ref="AH428:AH432"/>
    <mergeCell ref="AJ428:AJ432"/>
    <mergeCell ref="AK428:AK432"/>
    <mergeCell ref="AM428:AM432"/>
    <mergeCell ref="W428:W432"/>
    <mergeCell ref="X428:X432"/>
    <mergeCell ref="Y428:Y432"/>
    <mergeCell ref="Z428:Z432"/>
    <mergeCell ref="AA428:AA432"/>
    <mergeCell ref="AB428:AB432"/>
    <mergeCell ref="Q428:Q432"/>
    <mergeCell ref="R428:R432"/>
    <mergeCell ref="S428:S432"/>
    <mergeCell ref="T428:T432"/>
    <mergeCell ref="U428:U432"/>
    <mergeCell ref="V428:V432"/>
    <mergeCell ref="A438:A442"/>
    <mergeCell ref="B438:B442"/>
    <mergeCell ref="C438:C442"/>
    <mergeCell ref="E438:E442"/>
    <mergeCell ref="G438:G442"/>
    <mergeCell ref="I438:I442"/>
    <mergeCell ref="AG433:AG437"/>
    <mergeCell ref="AH433:AH437"/>
    <mergeCell ref="AJ433:AJ437"/>
    <mergeCell ref="AK433:AK437"/>
    <mergeCell ref="AM433:AM437"/>
    <mergeCell ref="W433:W437"/>
    <mergeCell ref="X433:X437"/>
    <mergeCell ref="Y433:Y437"/>
    <mergeCell ref="Z433:Z437"/>
    <mergeCell ref="AA433:AA437"/>
    <mergeCell ref="AB433:AB437"/>
    <mergeCell ref="Q433:Q437"/>
    <mergeCell ref="R433:R437"/>
    <mergeCell ref="S433:S437"/>
    <mergeCell ref="T433:T437"/>
    <mergeCell ref="U433:U437"/>
    <mergeCell ref="V433:V437"/>
    <mergeCell ref="A433:A437"/>
    <mergeCell ref="B433:B437"/>
    <mergeCell ref="C433:C437"/>
    <mergeCell ref="E433:E437"/>
    <mergeCell ref="G433:G437"/>
    <mergeCell ref="I433:I437"/>
    <mergeCell ref="AG438:AG442"/>
    <mergeCell ref="AH438:AH442"/>
    <mergeCell ref="AJ438:AJ442"/>
    <mergeCell ref="AK438:AK442"/>
    <mergeCell ref="AM438:AM442"/>
    <mergeCell ref="W438:W442"/>
    <mergeCell ref="X438:X442"/>
    <mergeCell ref="Y438:Y442"/>
    <mergeCell ref="Z438:Z442"/>
    <mergeCell ref="AA438:AA442"/>
    <mergeCell ref="AB438:AB442"/>
    <mergeCell ref="Q438:Q442"/>
    <mergeCell ref="R438:R442"/>
    <mergeCell ref="S438:S442"/>
    <mergeCell ref="T438:T442"/>
    <mergeCell ref="U438:U442"/>
    <mergeCell ref="V438:V442"/>
    <mergeCell ref="A448:A452"/>
    <mergeCell ref="B448:B452"/>
    <mergeCell ref="C448:C452"/>
    <mergeCell ref="E448:E452"/>
    <mergeCell ref="G448:G452"/>
    <mergeCell ref="I448:I452"/>
    <mergeCell ref="AG443:AG447"/>
    <mergeCell ref="AH443:AH447"/>
    <mergeCell ref="AJ443:AJ447"/>
    <mergeCell ref="AK443:AK447"/>
    <mergeCell ref="AM443:AM447"/>
    <mergeCell ref="W443:W447"/>
    <mergeCell ref="X443:X447"/>
    <mergeCell ref="Y443:Y447"/>
    <mergeCell ref="Z443:Z447"/>
    <mergeCell ref="AA443:AA447"/>
    <mergeCell ref="AB443:AB447"/>
    <mergeCell ref="Q443:Q447"/>
    <mergeCell ref="R443:R447"/>
    <mergeCell ref="S443:S447"/>
    <mergeCell ref="T443:T447"/>
    <mergeCell ref="U443:U447"/>
    <mergeCell ref="V443:V447"/>
    <mergeCell ref="A443:A447"/>
    <mergeCell ref="B443:B447"/>
    <mergeCell ref="C443:C447"/>
    <mergeCell ref="E443:E447"/>
    <mergeCell ref="G443:G447"/>
    <mergeCell ref="I443:I447"/>
    <mergeCell ref="AG448:AG452"/>
    <mergeCell ref="AH448:AH452"/>
    <mergeCell ref="AJ448:AJ452"/>
    <mergeCell ref="AK448:AK452"/>
    <mergeCell ref="AM448:AM452"/>
    <mergeCell ref="W448:W452"/>
    <mergeCell ref="X448:X452"/>
    <mergeCell ref="Y448:Y452"/>
    <mergeCell ref="Z448:Z452"/>
    <mergeCell ref="AA448:AA452"/>
    <mergeCell ref="AB448:AB452"/>
    <mergeCell ref="Q448:Q452"/>
    <mergeCell ref="R448:R452"/>
    <mergeCell ref="S448:S452"/>
    <mergeCell ref="T448:T452"/>
    <mergeCell ref="U448:U452"/>
    <mergeCell ref="V448:V452"/>
    <mergeCell ref="AD448:AD452"/>
    <mergeCell ref="AE448:AE452"/>
    <mergeCell ref="AI443:AI447"/>
    <mergeCell ref="AI448:AI452"/>
    <mergeCell ref="A503:A507"/>
    <mergeCell ref="B503:B507"/>
    <mergeCell ref="C503:C507"/>
    <mergeCell ref="E503:E507"/>
    <mergeCell ref="G503:G507"/>
    <mergeCell ref="I503:I507"/>
    <mergeCell ref="AG453:AG457"/>
    <mergeCell ref="AH453:AH457"/>
    <mergeCell ref="AJ453:AJ457"/>
    <mergeCell ref="AK453:AK457"/>
    <mergeCell ref="AM453:AM457"/>
    <mergeCell ref="W453:W457"/>
    <mergeCell ref="X453:X457"/>
    <mergeCell ref="Y453:Y457"/>
    <mergeCell ref="Z453:Z457"/>
    <mergeCell ref="AA453:AA457"/>
    <mergeCell ref="AB453:AB457"/>
    <mergeCell ref="Q453:Q457"/>
    <mergeCell ref="R453:R457"/>
    <mergeCell ref="S453:S457"/>
    <mergeCell ref="T453:T457"/>
    <mergeCell ref="U453:U457"/>
    <mergeCell ref="V453:V457"/>
    <mergeCell ref="A453:A457"/>
    <mergeCell ref="B453:B457"/>
    <mergeCell ref="C453:C457"/>
    <mergeCell ref="E453:E457"/>
    <mergeCell ref="G453:G457"/>
    <mergeCell ref="I453:I457"/>
    <mergeCell ref="AG503:AG507"/>
    <mergeCell ref="AH503:AH507"/>
    <mergeCell ref="AJ503:AJ507"/>
    <mergeCell ref="AK503:AK507"/>
    <mergeCell ref="AM503:AM507"/>
    <mergeCell ref="W503:W507"/>
    <mergeCell ref="X503:X507"/>
    <mergeCell ref="Y503:Y507"/>
    <mergeCell ref="Z503:Z507"/>
    <mergeCell ref="AA503:AA507"/>
    <mergeCell ref="AB503:AB507"/>
    <mergeCell ref="Q503:Q507"/>
    <mergeCell ref="R503:R507"/>
    <mergeCell ref="S503:S507"/>
    <mergeCell ref="T503:T507"/>
    <mergeCell ref="U503:U507"/>
    <mergeCell ref="V503:V507"/>
    <mergeCell ref="AD8:AD12"/>
    <mergeCell ref="AE8:AE12"/>
    <mergeCell ref="AD13:AD17"/>
    <mergeCell ref="AE13:AE17"/>
    <mergeCell ref="AD18:AD22"/>
    <mergeCell ref="AE18:AE22"/>
    <mergeCell ref="AD23:AD27"/>
    <mergeCell ref="AE23:AE27"/>
    <mergeCell ref="AD28:AD32"/>
    <mergeCell ref="AE28:AE32"/>
    <mergeCell ref="AD33:AD37"/>
    <mergeCell ref="AE33:AE37"/>
    <mergeCell ref="AD38:AD42"/>
    <mergeCell ref="AE38:AE42"/>
    <mergeCell ref="AD43:AD47"/>
    <mergeCell ref="AE43:AE47"/>
    <mergeCell ref="AD48:AD52"/>
    <mergeCell ref="AE48:AE52"/>
    <mergeCell ref="AD83:AD87"/>
    <mergeCell ref="AE83:AE87"/>
    <mergeCell ref="AD88:AD92"/>
    <mergeCell ref="AE88:AE92"/>
    <mergeCell ref="AD93:AD97"/>
    <mergeCell ref="AE93:AE97"/>
    <mergeCell ref="AD98:AD102"/>
    <mergeCell ref="AE98:AE102"/>
    <mergeCell ref="AD103:AD107"/>
    <mergeCell ref="AE103:AE107"/>
    <mergeCell ref="AD108:AD112"/>
    <mergeCell ref="AE108:AE112"/>
    <mergeCell ref="AD113:AD117"/>
    <mergeCell ref="AE113:AE117"/>
    <mergeCell ref="AD118:AD122"/>
    <mergeCell ref="AE118:AE122"/>
    <mergeCell ref="AD123:AD127"/>
    <mergeCell ref="AE123:AE127"/>
    <mergeCell ref="AE133:AE137"/>
    <mergeCell ref="AD138:AD142"/>
    <mergeCell ref="AE138:AE142"/>
    <mergeCell ref="AD148:AD152"/>
    <mergeCell ref="AE148:AE152"/>
    <mergeCell ref="AD153:AD157"/>
    <mergeCell ref="AE153:AE157"/>
    <mergeCell ref="AD158:AD162"/>
    <mergeCell ref="AE158:AE162"/>
    <mergeCell ref="AD163:AD167"/>
    <mergeCell ref="AE163:AE167"/>
    <mergeCell ref="AD168:AD172"/>
    <mergeCell ref="AE168:AE172"/>
    <mergeCell ref="AD173:AD177"/>
    <mergeCell ref="AE173:AE177"/>
    <mergeCell ref="AD178:AD182"/>
    <mergeCell ref="AE178:AE182"/>
    <mergeCell ref="AD373:AD377"/>
    <mergeCell ref="AE373:AE377"/>
    <mergeCell ref="AD378:AD382"/>
    <mergeCell ref="AE378:AE382"/>
    <mergeCell ref="AD383:AD387"/>
    <mergeCell ref="AE383:AE387"/>
    <mergeCell ref="AD388:AD392"/>
    <mergeCell ref="AE388:AE392"/>
    <mergeCell ref="AD393:AD397"/>
    <mergeCell ref="AE393:AE397"/>
    <mergeCell ref="AD198:AD202"/>
    <mergeCell ref="AE198:AE202"/>
    <mergeCell ref="AD203:AD207"/>
    <mergeCell ref="AE203:AE207"/>
    <mergeCell ref="AD208:AD212"/>
    <mergeCell ref="AE208:AE212"/>
    <mergeCell ref="AD213:AD217"/>
    <mergeCell ref="AE213:AE217"/>
    <mergeCell ref="AD218:AD222"/>
    <mergeCell ref="AE218:AE222"/>
    <mergeCell ref="AD223:AD227"/>
    <mergeCell ref="AE223:AE227"/>
    <mergeCell ref="AD228:AD232"/>
    <mergeCell ref="AE228:AE232"/>
    <mergeCell ref="AD233:AD237"/>
    <mergeCell ref="AE233:AE237"/>
    <mergeCell ref="AD238:AD242"/>
    <mergeCell ref="AE238:AE242"/>
    <mergeCell ref="AD273:AD277"/>
    <mergeCell ref="AE273:AE277"/>
    <mergeCell ref="AD328:AD332"/>
    <mergeCell ref="AE328:AE332"/>
    <mergeCell ref="AD453:AD457"/>
    <mergeCell ref="AE453:AE457"/>
    <mergeCell ref="AD503:AD507"/>
    <mergeCell ref="AE503:AE507"/>
    <mergeCell ref="AC5:AC7"/>
    <mergeCell ref="AF5:AF7"/>
    <mergeCell ref="AC8:AC12"/>
    <mergeCell ref="AF8:AF12"/>
    <mergeCell ref="AL5:AL7"/>
    <mergeCell ref="AL8:AL12"/>
    <mergeCell ref="AD403:AD407"/>
    <mergeCell ref="AE403:AE407"/>
    <mergeCell ref="AD408:AD412"/>
    <mergeCell ref="AE408:AE412"/>
    <mergeCell ref="AD413:AD417"/>
    <mergeCell ref="AE413:AE417"/>
    <mergeCell ref="AD418:AD422"/>
    <mergeCell ref="AE418:AE422"/>
    <mergeCell ref="AD423:AD427"/>
    <mergeCell ref="AE423:AE427"/>
    <mergeCell ref="AD428:AD432"/>
    <mergeCell ref="AE428:AE432"/>
    <mergeCell ref="AD433:AD437"/>
    <mergeCell ref="AE433:AE437"/>
    <mergeCell ref="AD438:AD442"/>
    <mergeCell ref="AE438:AE442"/>
    <mergeCell ref="AD443:AD447"/>
    <mergeCell ref="AE443:AE447"/>
    <mergeCell ref="AD248:AD252"/>
    <mergeCell ref="AE248:AE252"/>
    <mergeCell ref="AD358:AD362"/>
    <mergeCell ref="AE358:AE362"/>
  </mergeCells>
  <dataValidations count="15">
    <dataValidation type="list" allowBlank="1" showInputMessage="1" showErrorMessage="1" sqref="E8:E507">
      <formula1>$AO$17:$AO$26</formula1>
    </dataValidation>
    <dataValidation type="whole" allowBlank="1" showInputMessage="1" showErrorMessage="1" sqref="AA8:AA507">
      <formula1>0</formula1>
      <formula2>2</formula2>
    </dataValidation>
    <dataValidation type="whole" allowBlank="1" showInputMessage="1" showErrorMessage="1" sqref="N8:N507">
      <formula1>1</formula1>
      <formula2>20</formula2>
    </dataValidation>
    <dataValidation type="list" allowBlank="1" showInputMessage="1" showErrorMessage="1" sqref="AJ8:AJ507">
      <formula1>$AO$54:$AO$88</formula1>
    </dataValidation>
    <dataValidation type="list" allowBlank="1" showInputMessage="1" showErrorMessage="1" sqref="W8:W507 U8:U507 Y8:Y507">
      <formula1>$AO$33:$AO$40</formula1>
    </dataValidation>
    <dataValidation type="list" allowBlank="1" showInputMessage="1" showErrorMessage="1" sqref="M8:M507">
      <formula1>$AO$8:$AO$14</formula1>
    </dataValidation>
    <dataValidation type="list" allowBlank="1" showInputMessage="1" showErrorMessage="1" sqref="AG8:AG507">
      <formula1>$AO$44:$AO$45</formula1>
    </dataValidation>
    <dataValidation type="list" allowBlank="1" showInputMessage="1" showErrorMessage="1" sqref="AD8:AD507">
      <formula1>$AO$48:$AO$52</formula1>
    </dataValidation>
    <dataValidation type="whole" allowBlank="1" showInputMessage="1" showErrorMessage="1" sqref="Z8:Z507 V8:V507 X8:X507">
      <formula1>1</formula1>
      <formula2>8</formula2>
    </dataValidation>
    <dataValidation type="whole" allowBlank="1" showInputMessage="1" showErrorMessage="1" sqref="AE8:AE507">
      <formula1>1</formula1>
      <formula2>40</formula2>
    </dataValidation>
    <dataValidation type="whole" allowBlank="1" showInputMessage="1" showErrorMessage="1" sqref="AH8:AH507">
      <formula1>1</formula1>
      <formula2>12</formula2>
    </dataValidation>
    <dataValidation type="whole" allowBlank="1" showInputMessage="1" showErrorMessage="1" sqref="AK8:AK507">
      <formula1>1</formula1>
      <formula2>30</formula2>
    </dataValidation>
    <dataValidation type="list" allowBlank="1" showInputMessage="1" showErrorMessage="1" sqref="D8:D507">
      <formula1>"M,F"</formula1>
    </dataValidation>
    <dataValidation type="list" allowBlank="1" showInputMessage="1" showErrorMessage="1" sqref="H8:H507">
      <formula1>"DOCTORADO (Equivalente a PhD), MAESTRÍA, ESPECIALIDAD MÉDICA"</formula1>
    </dataValidation>
    <dataValidation type="list" allowBlank="1" showInputMessage="1" showErrorMessage="1" sqref="J8:J507">
      <formula1>"SI, NO"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8"/>
  <sheetViews>
    <sheetView zoomScale="80" zoomScaleNormal="80" workbookViewId="0">
      <pane xSplit="1" ySplit="7" topLeftCell="I8" activePane="bottomRight" state="frozen"/>
      <selection pane="topRight" activeCell="K14" sqref="K14:O14"/>
      <selection pane="bottomLeft" activeCell="K14" sqref="K14:O14"/>
      <selection pane="bottomRight" activeCell="U13" sqref="U13:U17"/>
    </sheetView>
  </sheetViews>
  <sheetFormatPr baseColWidth="10" defaultColWidth="11.42578125" defaultRowHeight="15" x14ac:dyDescent="0.25"/>
  <cols>
    <col min="1" max="1" width="6.42578125" customWidth="1"/>
    <col min="2" max="2" width="13.85546875" customWidth="1"/>
    <col min="3" max="3" width="22.28515625" customWidth="1"/>
    <col min="4" max="4" width="6.7109375" customWidth="1"/>
    <col min="5" max="5" width="14.42578125" customWidth="1"/>
    <col min="6" max="6" width="13.28515625" customWidth="1"/>
    <col min="7" max="8" width="14.7109375" customWidth="1"/>
    <col min="9" max="10" width="16.5703125" customWidth="1"/>
    <col min="11" max="11" width="24.85546875" customWidth="1"/>
    <col min="12" max="12" width="28.5703125" customWidth="1"/>
    <col min="13" max="13" width="20.5703125" customWidth="1"/>
    <col min="14" max="14" width="6.5703125" customWidth="1"/>
    <col min="15" max="15" width="9.5703125" customWidth="1"/>
    <col min="16" max="16" width="6.85546875" customWidth="1"/>
    <col min="17" max="17" width="9.28515625" customWidth="1"/>
    <col min="18" max="19" width="7.7109375" customWidth="1"/>
    <col min="20" max="20" width="8.140625" customWidth="1"/>
    <col min="21" max="21" width="17.28515625" customWidth="1"/>
    <col min="22" max="22" width="4.7109375" customWidth="1"/>
    <col min="23" max="23" width="20.28515625" customWidth="1"/>
    <col min="24" max="24" width="4.7109375" customWidth="1"/>
    <col min="25" max="25" width="16.7109375" customWidth="1"/>
    <col min="26" max="26" width="4.7109375" customWidth="1"/>
    <col min="27" max="27" width="7.7109375" customWidth="1"/>
    <col min="28" max="29" width="11.42578125" customWidth="1"/>
    <col min="30" max="30" width="19.5703125" customWidth="1"/>
    <col min="31" max="31" width="6.28515625" customWidth="1"/>
    <col min="32" max="32" width="10.7109375" customWidth="1"/>
    <col min="33" max="33" width="19.5703125" customWidth="1"/>
    <col min="34" max="34" width="5.85546875" customWidth="1"/>
    <col min="35" max="35" width="9.42578125" customWidth="1"/>
    <col min="36" max="36" width="24.7109375" customWidth="1"/>
    <col min="37" max="37" width="6.42578125" customWidth="1"/>
    <col min="38" max="38" width="8.42578125" customWidth="1"/>
    <col min="39" max="39" width="9.140625" customWidth="1"/>
    <col min="41" max="41" width="11.42578125" hidden="1" customWidth="1"/>
    <col min="43" max="43" width="0" hidden="1" customWidth="1"/>
  </cols>
  <sheetData>
    <row r="1" spans="1:43" ht="33.75" x14ac:dyDescent="0.5">
      <c r="A1" s="225" t="s">
        <v>130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</row>
    <row r="2" spans="1:43" ht="18.75" x14ac:dyDescent="0.3">
      <c r="A2" s="226" t="s">
        <v>131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</row>
    <row r="4" spans="1:43" ht="26.25" x14ac:dyDescent="0.4">
      <c r="A4" s="227" t="str">
        <f>Titulares!A4</f>
        <v>FACULTAD CIENCIAS ECONÓMICAS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</row>
    <row r="5" spans="1:43" x14ac:dyDescent="0.25">
      <c r="A5" s="229" t="s">
        <v>132</v>
      </c>
      <c r="B5" s="230"/>
      <c r="C5" s="230"/>
      <c r="D5" s="230"/>
      <c r="E5" s="230"/>
      <c r="F5" s="230"/>
      <c r="G5" s="230"/>
      <c r="H5" s="230"/>
      <c r="I5" s="230"/>
      <c r="J5" s="231"/>
      <c r="K5" s="228" t="s">
        <v>133</v>
      </c>
      <c r="L5" s="228"/>
      <c r="M5" s="228"/>
      <c r="N5" s="228"/>
      <c r="O5" s="228"/>
      <c r="P5" s="228"/>
      <c r="Q5" s="228"/>
      <c r="R5" s="222" t="s">
        <v>134</v>
      </c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01" t="s">
        <v>135</v>
      </c>
      <c r="AD5" s="224" t="s">
        <v>136</v>
      </c>
      <c r="AE5" s="224"/>
      <c r="AF5" s="201" t="s">
        <v>137</v>
      </c>
      <c r="AG5" s="224" t="s">
        <v>138</v>
      </c>
      <c r="AH5" s="224"/>
      <c r="AI5" s="201" t="s">
        <v>139</v>
      </c>
      <c r="AJ5" s="224" t="s">
        <v>140</v>
      </c>
      <c r="AK5" s="224"/>
      <c r="AL5" s="201" t="s">
        <v>141</v>
      </c>
      <c r="AM5" s="228" t="s">
        <v>142</v>
      </c>
    </row>
    <row r="6" spans="1:43" x14ac:dyDescent="0.25">
      <c r="A6" s="232"/>
      <c r="B6" s="233"/>
      <c r="C6" s="233"/>
      <c r="D6" s="233"/>
      <c r="E6" s="233"/>
      <c r="F6" s="233"/>
      <c r="G6" s="233"/>
      <c r="H6" s="233"/>
      <c r="I6" s="233"/>
      <c r="J6" s="234"/>
      <c r="K6" s="228"/>
      <c r="L6" s="228"/>
      <c r="M6" s="228"/>
      <c r="N6" s="228"/>
      <c r="O6" s="228"/>
      <c r="P6" s="228"/>
      <c r="Q6" s="228"/>
      <c r="R6" s="222" t="s">
        <v>143</v>
      </c>
      <c r="S6" s="222"/>
      <c r="T6" s="222"/>
      <c r="U6" s="222" t="s">
        <v>144</v>
      </c>
      <c r="V6" s="222"/>
      <c r="W6" s="222"/>
      <c r="X6" s="222"/>
      <c r="Y6" s="222"/>
      <c r="Z6" s="222"/>
      <c r="AA6" s="223" t="s">
        <v>145</v>
      </c>
      <c r="AB6" s="224" t="s">
        <v>146</v>
      </c>
      <c r="AC6" s="202"/>
      <c r="AD6" s="224"/>
      <c r="AE6" s="224"/>
      <c r="AF6" s="202"/>
      <c r="AG6" s="224"/>
      <c r="AH6" s="224"/>
      <c r="AI6" s="202"/>
      <c r="AJ6" s="224"/>
      <c r="AK6" s="224"/>
      <c r="AL6" s="202"/>
      <c r="AM6" s="228"/>
    </row>
    <row r="7" spans="1:43" ht="38.25" x14ac:dyDescent="0.25">
      <c r="A7" s="4" t="s">
        <v>147</v>
      </c>
      <c r="B7" s="4" t="s">
        <v>148</v>
      </c>
      <c r="C7" s="4" t="s">
        <v>12</v>
      </c>
      <c r="D7" s="4" t="s">
        <v>149</v>
      </c>
      <c r="E7" s="4" t="s">
        <v>150</v>
      </c>
      <c r="F7" s="4" t="s">
        <v>151</v>
      </c>
      <c r="G7" s="4" t="s">
        <v>152</v>
      </c>
      <c r="H7" s="4" t="s">
        <v>153</v>
      </c>
      <c r="I7" s="4" t="s">
        <v>154</v>
      </c>
      <c r="J7" s="5" t="s">
        <v>155</v>
      </c>
      <c r="K7" s="106" t="s">
        <v>156</v>
      </c>
      <c r="L7" s="106" t="s">
        <v>157</v>
      </c>
      <c r="M7" s="106" t="s">
        <v>158</v>
      </c>
      <c r="N7" s="106" t="s">
        <v>159</v>
      </c>
      <c r="O7" s="106" t="s">
        <v>160</v>
      </c>
      <c r="P7" s="106" t="s">
        <v>159</v>
      </c>
      <c r="Q7" s="106" t="s">
        <v>161</v>
      </c>
      <c r="R7" s="5" t="s">
        <v>162</v>
      </c>
      <c r="S7" s="5" t="s">
        <v>163</v>
      </c>
      <c r="T7" s="5" t="s">
        <v>164</v>
      </c>
      <c r="U7" s="224" t="s">
        <v>165</v>
      </c>
      <c r="V7" s="224"/>
      <c r="W7" s="224" t="s">
        <v>166</v>
      </c>
      <c r="X7" s="224"/>
      <c r="Y7" s="224" t="s">
        <v>167</v>
      </c>
      <c r="Z7" s="224"/>
      <c r="AA7" s="223"/>
      <c r="AB7" s="224"/>
      <c r="AC7" s="203"/>
      <c r="AD7" s="224"/>
      <c r="AE7" s="224"/>
      <c r="AF7" s="203"/>
      <c r="AG7" s="224"/>
      <c r="AH7" s="224"/>
      <c r="AI7" s="203"/>
      <c r="AJ7" s="224"/>
      <c r="AK7" s="224"/>
      <c r="AL7" s="203"/>
      <c r="AM7" s="228"/>
    </row>
    <row r="8" spans="1:43" x14ac:dyDescent="0.25">
      <c r="A8" s="214">
        <v>1</v>
      </c>
      <c r="B8" s="219"/>
      <c r="C8" s="219"/>
      <c r="D8" s="219"/>
      <c r="E8" s="199"/>
      <c r="F8" s="235" t="str">
        <f>IF(AM8=40,"TIEMPO COMPLETO",IF(AM8&gt;=20,"MEDIO TIEMPO",IF(AM8&gt;=1,"TIEMPO PARCIAL","")))</f>
        <v/>
      </c>
      <c r="G8" s="199"/>
      <c r="H8" s="215"/>
      <c r="I8" s="199"/>
      <c r="J8" s="215"/>
      <c r="K8" s="103"/>
      <c r="L8" s="103"/>
      <c r="M8" s="103"/>
      <c r="N8" s="102"/>
      <c r="O8" s="102"/>
      <c r="P8" s="105">
        <f t="shared" ref="P8:P12" si="0">N8*O8</f>
        <v>0</v>
      </c>
      <c r="Q8" s="213">
        <f>SUM(P8:P12)</f>
        <v>0</v>
      </c>
      <c r="R8" s="213">
        <f>COUNT(N8:N12)</f>
        <v>0</v>
      </c>
      <c r="S8" s="213">
        <f>SUM(O8:O12)</f>
        <v>0</v>
      </c>
      <c r="T8" s="213">
        <f>COUNT(N8:N12)</f>
        <v>0</v>
      </c>
      <c r="U8" s="199"/>
      <c r="V8" s="200"/>
      <c r="W8" s="199"/>
      <c r="X8" s="200"/>
      <c r="Y8" s="199"/>
      <c r="Z8" s="200"/>
      <c r="AA8" s="200"/>
      <c r="AB8" s="213">
        <f>+AA8+Z8+V8+Q8+R8+S8+T8+X8</f>
        <v>0</v>
      </c>
      <c r="AC8" s="204" t="str">
        <f t="shared" ref="AC8" si="1">IF(L8="","",(AB8/$AM8))</f>
        <v/>
      </c>
      <c r="AD8" s="199"/>
      <c r="AE8" s="200"/>
      <c r="AF8" s="204" t="str">
        <f t="shared" ref="AF8" si="2">IF(AD8="","",(AE8/$AM8))</f>
        <v/>
      </c>
      <c r="AG8" s="199"/>
      <c r="AH8" s="200"/>
      <c r="AI8" s="204" t="str">
        <f t="shared" ref="AI8" si="3">IF(AG8="","",(AH8/$AM8))</f>
        <v/>
      </c>
      <c r="AJ8" s="199"/>
      <c r="AK8" s="208"/>
      <c r="AL8" s="208"/>
      <c r="AM8" s="238">
        <f>AK8+AB8+AH8+AE8</f>
        <v>0</v>
      </c>
      <c r="AO8" t="s">
        <v>56</v>
      </c>
      <c r="AQ8" t="s">
        <v>168</v>
      </c>
    </row>
    <row r="9" spans="1:43" ht="15" customHeight="1" x14ac:dyDescent="0.25">
      <c r="A9" s="214"/>
      <c r="B9" s="220"/>
      <c r="C9" s="220"/>
      <c r="D9" s="220"/>
      <c r="E9" s="199"/>
      <c r="F9" s="236"/>
      <c r="G9" s="199"/>
      <c r="H9" s="216"/>
      <c r="I9" s="199"/>
      <c r="J9" s="216"/>
      <c r="K9" s="103"/>
      <c r="L9" s="103"/>
      <c r="M9" s="103"/>
      <c r="N9" s="102"/>
      <c r="O9" s="102"/>
      <c r="P9" s="105">
        <f t="shared" si="0"/>
        <v>0</v>
      </c>
      <c r="Q9" s="213"/>
      <c r="R9" s="213"/>
      <c r="S9" s="213"/>
      <c r="T9" s="213"/>
      <c r="U9" s="199"/>
      <c r="V9" s="200"/>
      <c r="W9" s="199"/>
      <c r="X9" s="200"/>
      <c r="Y9" s="199"/>
      <c r="Z9" s="200"/>
      <c r="AA9" s="200"/>
      <c r="AB9" s="213"/>
      <c r="AC9" s="205"/>
      <c r="AD9" s="199"/>
      <c r="AE9" s="200"/>
      <c r="AF9" s="205"/>
      <c r="AG9" s="199"/>
      <c r="AH9" s="200"/>
      <c r="AI9" s="205"/>
      <c r="AJ9" s="199"/>
      <c r="AK9" s="209"/>
      <c r="AL9" s="209"/>
      <c r="AM9" s="239"/>
      <c r="AO9" t="s">
        <v>57</v>
      </c>
      <c r="AQ9" t="s">
        <v>169</v>
      </c>
    </row>
    <row r="10" spans="1:43" ht="15" customHeight="1" x14ac:dyDescent="0.25">
      <c r="A10" s="214"/>
      <c r="B10" s="220"/>
      <c r="C10" s="220"/>
      <c r="D10" s="220"/>
      <c r="E10" s="199"/>
      <c r="F10" s="236"/>
      <c r="G10" s="199"/>
      <c r="H10" s="216"/>
      <c r="I10" s="199"/>
      <c r="J10" s="216"/>
      <c r="K10" s="103"/>
      <c r="L10" s="103"/>
      <c r="M10" s="103"/>
      <c r="N10" s="102"/>
      <c r="O10" s="102"/>
      <c r="P10" s="105">
        <f t="shared" si="0"/>
        <v>0</v>
      </c>
      <c r="Q10" s="213"/>
      <c r="R10" s="213"/>
      <c r="S10" s="213"/>
      <c r="T10" s="213"/>
      <c r="U10" s="199"/>
      <c r="V10" s="200"/>
      <c r="W10" s="199"/>
      <c r="X10" s="200"/>
      <c r="Y10" s="199"/>
      <c r="Z10" s="200"/>
      <c r="AA10" s="200"/>
      <c r="AB10" s="213"/>
      <c r="AC10" s="205"/>
      <c r="AD10" s="199"/>
      <c r="AE10" s="200"/>
      <c r="AF10" s="205"/>
      <c r="AG10" s="199"/>
      <c r="AH10" s="200"/>
      <c r="AI10" s="205"/>
      <c r="AJ10" s="199"/>
      <c r="AK10" s="209"/>
      <c r="AL10" s="209"/>
      <c r="AM10" s="239"/>
      <c r="AO10" t="s">
        <v>58</v>
      </c>
      <c r="AQ10" t="s">
        <v>170</v>
      </c>
    </row>
    <row r="11" spans="1:43" ht="15" customHeight="1" x14ac:dyDescent="0.25">
      <c r="A11" s="214"/>
      <c r="B11" s="220"/>
      <c r="C11" s="220"/>
      <c r="D11" s="220"/>
      <c r="E11" s="199"/>
      <c r="F11" s="236"/>
      <c r="G11" s="199"/>
      <c r="H11" s="216"/>
      <c r="I11" s="199"/>
      <c r="J11" s="216"/>
      <c r="K11" s="103"/>
      <c r="L11" s="103"/>
      <c r="M11" s="103"/>
      <c r="N11" s="102"/>
      <c r="O11" s="102"/>
      <c r="P11" s="105">
        <f t="shared" si="0"/>
        <v>0</v>
      </c>
      <c r="Q11" s="213"/>
      <c r="R11" s="213"/>
      <c r="S11" s="213"/>
      <c r="T11" s="213"/>
      <c r="U11" s="199"/>
      <c r="V11" s="200"/>
      <c r="W11" s="199"/>
      <c r="X11" s="200"/>
      <c r="Y11" s="199"/>
      <c r="Z11" s="200"/>
      <c r="AA11" s="200"/>
      <c r="AB11" s="213"/>
      <c r="AC11" s="205"/>
      <c r="AD11" s="199"/>
      <c r="AE11" s="200"/>
      <c r="AF11" s="205"/>
      <c r="AG11" s="199"/>
      <c r="AH11" s="200"/>
      <c r="AI11" s="205"/>
      <c r="AJ11" s="199"/>
      <c r="AK11" s="209"/>
      <c r="AL11" s="209"/>
      <c r="AM11" s="239"/>
      <c r="AO11" t="s">
        <v>59</v>
      </c>
      <c r="AQ11" t="s">
        <v>171</v>
      </c>
    </row>
    <row r="12" spans="1:43" ht="15" customHeight="1" x14ac:dyDescent="0.25">
      <c r="A12" s="214"/>
      <c r="B12" s="221"/>
      <c r="C12" s="221"/>
      <c r="D12" s="221"/>
      <c r="E12" s="199"/>
      <c r="F12" s="237"/>
      <c r="G12" s="199"/>
      <c r="H12" s="217"/>
      <c r="I12" s="199"/>
      <c r="J12" s="217"/>
      <c r="K12" s="103"/>
      <c r="L12" s="103"/>
      <c r="M12" s="103"/>
      <c r="N12" s="102"/>
      <c r="O12" s="102"/>
      <c r="P12" s="105">
        <f t="shared" si="0"/>
        <v>0</v>
      </c>
      <c r="Q12" s="213"/>
      <c r="R12" s="213"/>
      <c r="S12" s="213"/>
      <c r="T12" s="213"/>
      <c r="U12" s="199"/>
      <c r="V12" s="200"/>
      <c r="W12" s="199"/>
      <c r="X12" s="200"/>
      <c r="Y12" s="199"/>
      <c r="Z12" s="200"/>
      <c r="AA12" s="200"/>
      <c r="AB12" s="213"/>
      <c r="AC12" s="206"/>
      <c r="AD12" s="199"/>
      <c r="AE12" s="200"/>
      <c r="AF12" s="206"/>
      <c r="AG12" s="199"/>
      <c r="AH12" s="200"/>
      <c r="AI12" s="206"/>
      <c r="AJ12" s="199"/>
      <c r="AK12" s="210"/>
      <c r="AL12" s="210"/>
      <c r="AM12" s="239"/>
      <c r="AO12" t="s">
        <v>60</v>
      </c>
      <c r="AQ12" t="s">
        <v>172</v>
      </c>
    </row>
    <row r="13" spans="1:43" ht="15" customHeight="1" x14ac:dyDescent="0.25">
      <c r="A13" s="214">
        <f>+A8+1</f>
        <v>2</v>
      </c>
      <c r="B13" s="199"/>
      <c r="C13" s="199"/>
      <c r="D13" s="199"/>
      <c r="E13" s="199"/>
      <c r="F13" s="235" t="str">
        <f t="shared" ref="F13" si="4">IF(AM13=40,"TIEMPO COMPLETO",IF(AM13&gt;=20,"MEDIO TIEMPO",IF(AM13&gt;=1,"TIEMPO PARCIAL","")))</f>
        <v/>
      </c>
      <c r="G13" s="199"/>
      <c r="H13" s="215"/>
      <c r="I13" s="199"/>
      <c r="J13" s="215"/>
      <c r="K13" s="103"/>
      <c r="L13" s="103"/>
      <c r="M13" s="103"/>
      <c r="N13" s="102"/>
      <c r="O13" s="102"/>
      <c r="P13" s="105">
        <f>N13*O13</f>
        <v>0</v>
      </c>
      <c r="Q13" s="213">
        <f>SUM(P13:P17)</f>
        <v>0</v>
      </c>
      <c r="R13" s="213">
        <f t="shared" ref="R13" si="5">COUNT(N13:N17)</f>
        <v>0</v>
      </c>
      <c r="S13" s="213">
        <f t="shared" ref="S13" si="6">SUM(O13:O17)</f>
        <v>0</v>
      </c>
      <c r="T13" s="213">
        <f t="shared" ref="T13" si="7">COUNT(N13:N17)</f>
        <v>0</v>
      </c>
      <c r="U13" s="199"/>
      <c r="V13" s="200"/>
      <c r="W13" s="199"/>
      <c r="X13" s="200"/>
      <c r="Y13" s="199"/>
      <c r="Z13" s="200"/>
      <c r="AA13" s="207"/>
      <c r="AB13" s="213">
        <f>+AA13+Z13+V13+Q13+R13+S13+T13+X13</f>
        <v>0</v>
      </c>
      <c r="AC13" s="204" t="str">
        <f t="shared" ref="AC13" si="8">IF(L13="","",(AB13/$AM13))</f>
        <v/>
      </c>
      <c r="AD13" s="199"/>
      <c r="AE13" s="200"/>
      <c r="AF13" s="204" t="str">
        <f t="shared" ref="AF13" si="9">IF(AD13="","",(AE13/$AM13))</f>
        <v/>
      </c>
      <c r="AG13" s="199"/>
      <c r="AH13" s="200"/>
      <c r="AI13" s="204" t="str">
        <f t="shared" ref="AI13" si="10">IF(AG13="","",(AH13/$AM13))</f>
        <v/>
      </c>
      <c r="AJ13" s="199"/>
      <c r="AK13" s="208"/>
      <c r="AL13" s="208"/>
      <c r="AM13" s="238">
        <f t="shared" ref="AM13" si="11">AK13+AB13+AH13+AE13</f>
        <v>0</v>
      </c>
      <c r="AO13" t="s">
        <v>61</v>
      </c>
      <c r="AQ13" t="s">
        <v>173</v>
      </c>
    </row>
    <row r="14" spans="1:43" ht="15" customHeight="1" x14ac:dyDescent="0.25">
      <c r="A14" s="214"/>
      <c r="B14" s="199"/>
      <c r="C14" s="199"/>
      <c r="D14" s="199"/>
      <c r="E14" s="199"/>
      <c r="F14" s="236"/>
      <c r="G14" s="199"/>
      <c r="H14" s="216"/>
      <c r="I14" s="199"/>
      <c r="J14" s="216"/>
      <c r="K14" s="103"/>
      <c r="L14" s="103"/>
      <c r="M14" s="103"/>
      <c r="N14" s="102"/>
      <c r="O14" s="102"/>
      <c r="P14" s="105">
        <f t="shared" ref="P14:P17" si="12">N14*O14</f>
        <v>0</v>
      </c>
      <c r="Q14" s="213"/>
      <c r="R14" s="213"/>
      <c r="S14" s="213"/>
      <c r="T14" s="213"/>
      <c r="U14" s="199"/>
      <c r="V14" s="200"/>
      <c r="W14" s="199"/>
      <c r="X14" s="200"/>
      <c r="Y14" s="199"/>
      <c r="Z14" s="200"/>
      <c r="AA14" s="207"/>
      <c r="AB14" s="213"/>
      <c r="AC14" s="205"/>
      <c r="AD14" s="199"/>
      <c r="AE14" s="200"/>
      <c r="AF14" s="205"/>
      <c r="AG14" s="199"/>
      <c r="AH14" s="200"/>
      <c r="AI14" s="205"/>
      <c r="AJ14" s="199"/>
      <c r="AK14" s="209"/>
      <c r="AL14" s="209"/>
      <c r="AM14" s="239"/>
      <c r="AO14" t="s">
        <v>62</v>
      </c>
      <c r="AQ14" t="s">
        <v>174</v>
      </c>
    </row>
    <row r="15" spans="1:43" ht="15" customHeight="1" x14ac:dyDescent="0.25">
      <c r="A15" s="214"/>
      <c r="B15" s="199"/>
      <c r="C15" s="199"/>
      <c r="D15" s="199"/>
      <c r="E15" s="199"/>
      <c r="F15" s="236"/>
      <c r="G15" s="199"/>
      <c r="H15" s="216"/>
      <c r="I15" s="199"/>
      <c r="J15" s="216"/>
      <c r="K15" s="103"/>
      <c r="L15" s="103"/>
      <c r="M15" s="103"/>
      <c r="N15" s="102"/>
      <c r="O15" s="102"/>
      <c r="P15" s="105">
        <f t="shared" si="12"/>
        <v>0</v>
      </c>
      <c r="Q15" s="213"/>
      <c r="R15" s="213"/>
      <c r="S15" s="213"/>
      <c r="T15" s="213"/>
      <c r="U15" s="199"/>
      <c r="V15" s="200"/>
      <c r="W15" s="199"/>
      <c r="X15" s="200"/>
      <c r="Y15" s="199"/>
      <c r="Z15" s="200"/>
      <c r="AA15" s="207"/>
      <c r="AB15" s="213"/>
      <c r="AC15" s="205"/>
      <c r="AD15" s="199"/>
      <c r="AE15" s="200"/>
      <c r="AF15" s="205"/>
      <c r="AG15" s="199"/>
      <c r="AH15" s="200"/>
      <c r="AI15" s="205"/>
      <c r="AJ15" s="199"/>
      <c r="AK15" s="209"/>
      <c r="AL15" s="209"/>
      <c r="AM15" s="239"/>
      <c r="AQ15" t="s">
        <v>175</v>
      </c>
    </row>
    <row r="16" spans="1:43" ht="15" customHeight="1" x14ac:dyDescent="0.25">
      <c r="A16" s="214"/>
      <c r="B16" s="199"/>
      <c r="C16" s="199"/>
      <c r="D16" s="199"/>
      <c r="E16" s="199"/>
      <c r="F16" s="236"/>
      <c r="G16" s="199"/>
      <c r="H16" s="216"/>
      <c r="I16" s="199"/>
      <c r="J16" s="216"/>
      <c r="K16" s="103"/>
      <c r="L16" s="103"/>
      <c r="M16" s="103"/>
      <c r="N16" s="102"/>
      <c r="O16" s="102"/>
      <c r="P16" s="105">
        <f t="shared" si="12"/>
        <v>0</v>
      </c>
      <c r="Q16" s="213"/>
      <c r="R16" s="213"/>
      <c r="S16" s="213"/>
      <c r="T16" s="213"/>
      <c r="U16" s="199"/>
      <c r="V16" s="200"/>
      <c r="W16" s="199"/>
      <c r="X16" s="200"/>
      <c r="Y16" s="199"/>
      <c r="Z16" s="200"/>
      <c r="AA16" s="207"/>
      <c r="AB16" s="213"/>
      <c r="AC16" s="205"/>
      <c r="AD16" s="199"/>
      <c r="AE16" s="200"/>
      <c r="AF16" s="205"/>
      <c r="AG16" s="199"/>
      <c r="AH16" s="200"/>
      <c r="AI16" s="205"/>
      <c r="AJ16" s="199"/>
      <c r="AK16" s="209"/>
      <c r="AL16" s="209"/>
      <c r="AM16" s="239"/>
      <c r="AQ16" t="s">
        <v>176</v>
      </c>
    </row>
    <row r="17" spans="1:43" ht="15" customHeight="1" x14ac:dyDescent="0.25">
      <c r="A17" s="214"/>
      <c r="B17" s="199"/>
      <c r="C17" s="199"/>
      <c r="D17" s="199"/>
      <c r="E17" s="199"/>
      <c r="F17" s="237"/>
      <c r="G17" s="199"/>
      <c r="H17" s="217"/>
      <c r="I17" s="199"/>
      <c r="J17" s="217"/>
      <c r="K17" s="103"/>
      <c r="L17" s="103"/>
      <c r="M17" s="103"/>
      <c r="N17" s="102"/>
      <c r="O17" s="102"/>
      <c r="P17" s="105">
        <f t="shared" si="12"/>
        <v>0</v>
      </c>
      <c r="Q17" s="213"/>
      <c r="R17" s="213"/>
      <c r="S17" s="213"/>
      <c r="T17" s="213"/>
      <c r="U17" s="199"/>
      <c r="V17" s="200"/>
      <c r="W17" s="199"/>
      <c r="X17" s="200"/>
      <c r="Y17" s="199"/>
      <c r="Z17" s="200"/>
      <c r="AA17" s="207"/>
      <c r="AB17" s="213"/>
      <c r="AC17" s="206"/>
      <c r="AD17" s="199"/>
      <c r="AE17" s="200"/>
      <c r="AF17" s="206"/>
      <c r="AG17" s="199"/>
      <c r="AH17" s="200"/>
      <c r="AI17" s="206"/>
      <c r="AJ17" s="199"/>
      <c r="AK17" s="210"/>
      <c r="AL17" s="210"/>
      <c r="AM17" s="239"/>
      <c r="AO17" t="s">
        <v>177</v>
      </c>
      <c r="AQ17" t="s">
        <v>178</v>
      </c>
    </row>
    <row r="18" spans="1:43" ht="15" customHeight="1" x14ac:dyDescent="0.25">
      <c r="A18" s="214">
        <f>+A13+1</f>
        <v>3</v>
      </c>
      <c r="B18" s="199"/>
      <c r="C18" s="199"/>
      <c r="D18" s="199"/>
      <c r="E18" s="199"/>
      <c r="F18" s="235" t="str">
        <f t="shared" ref="F18" si="13">IF(AM18=40,"TIEMPO COMPLETO",IF(AM18&gt;=20,"MEDIO TIEMPO",IF(AM18&gt;=1,"TIEMPO PARCIAL","")))</f>
        <v/>
      </c>
      <c r="G18" s="199"/>
      <c r="H18" s="215"/>
      <c r="I18" s="199"/>
      <c r="J18" s="215"/>
      <c r="K18" s="103"/>
      <c r="L18" s="103"/>
      <c r="M18" s="103"/>
      <c r="N18" s="102"/>
      <c r="O18" s="102"/>
      <c r="P18" s="105">
        <f>N18*O18</f>
        <v>0</v>
      </c>
      <c r="Q18" s="213">
        <f>SUM(P18:P22)</f>
        <v>0</v>
      </c>
      <c r="R18" s="213">
        <f t="shared" ref="R18" si="14">COUNT(N18:N22)</f>
        <v>0</v>
      </c>
      <c r="S18" s="213">
        <f t="shared" ref="S18" si="15">SUM(O18:O22)</f>
        <v>0</v>
      </c>
      <c r="T18" s="213">
        <f t="shared" ref="T18" si="16">COUNT(N18:N22)</f>
        <v>0</v>
      </c>
      <c r="U18" s="199"/>
      <c r="V18" s="200"/>
      <c r="W18" s="199"/>
      <c r="X18" s="200"/>
      <c r="Y18" s="199"/>
      <c r="Z18" s="200"/>
      <c r="AA18" s="207"/>
      <c r="AB18" s="213">
        <f t="shared" ref="AB18" si="17">+AA18+Z18+V18+Q18+R18+S18+T18+X18</f>
        <v>0</v>
      </c>
      <c r="AC18" s="204" t="str">
        <f t="shared" ref="AC18" si="18">IF(L18="","",(AB18/$AM18))</f>
        <v/>
      </c>
      <c r="AD18" s="199"/>
      <c r="AE18" s="200"/>
      <c r="AF18" s="204" t="str">
        <f t="shared" ref="AF18" si="19">IF(AD18="","",(AE18/$AM18))</f>
        <v/>
      </c>
      <c r="AG18" s="199"/>
      <c r="AH18" s="200"/>
      <c r="AI18" s="204" t="str">
        <f t="shared" ref="AI18" si="20">IF(AG18="","",(AH18/$AM18))</f>
        <v/>
      </c>
      <c r="AJ18" s="199"/>
      <c r="AK18" s="208"/>
      <c r="AL18" s="208"/>
      <c r="AM18" s="238">
        <f t="shared" ref="AM18" si="21">AK18+AB18+AH18+AE18</f>
        <v>0</v>
      </c>
      <c r="AO18" t="s">
        <v>179</v>
      </c>
      <c r="AQ18" t="s">
        <v>180</v>
      </c>
    </row>
    <row r="19" spans="1:43" ht="15" customHeight="1" x14ac:dyDescent="0.25">
      <c r="A19" s="214"/>
      <c r="B19" s="199"/>
      <c r="C19" s="199"/>
      <c r="D19" s="199"/>
      <c r="E19" s="199"/>
      <c r="F19" s="236"/>
      <c r="G19" s="199"/>
      <c r="H19" s="216"/>
      <c r="I19" s="199"/>
      <c r="J19" s="216"/>
      <c r="K19" s="103"/>
      <c r="L19" s="103"/>
      <c r="M19" s="103"/>
      <c r="N19" s="102"/>
      <c r="O19" s="102"/>
      <c r="P19" s="105">
        <f t="shared" ref="P19:P22" si="22">N19*O19</f>
        <v>0</v>
      </c>
      <c r="Q19" s="213"/>
      <c r="R19" s="213"/>
      <c r="S19" s="213"/>
      <c r="T19" s="213"/>
      <c r="U19" s="199"/>
      <c r="V19" s="200"/>
      <c r="W19" s="199"/>
      <c r="X19" s="200"/>
      <c r="Y19" s="199"/>
      <c r="Z19" s="200"/>
      <c r="AA19" s="207"/>
      <c r="AB19" s="213"/>
      <c r="AC19" s="205"/>
      <c r="AD19" s="199"/>
      <c r="AE19" s="200"/>
      <c r="AF19" s="205"/>
      <c r="AG19" s="199"/>
      <c r="AH19" s="200"/>
      <c r="AI19" s="205"/>
      <c r="AJ19" s="199"/>
      <c r="AK19" s="209"/>
      <c r="AL19" s="209"/>
      <c r="AM19" s="239"/>
      <c r="AO19" t="s">
        <v>181</v>
      </c>
      <c r="AQ19" t="s">
        <v>182</v>
      </c>
    </row>
    <row r="20" spans="1:43" ht="15" customHeight="1" x14ac:dyDescent="0.25">
      <c r="A20" s="214"/>
      <c r="B20" s="199"/>
      <c r="C20" s="199"/>
      <c r="D20" s="199"/>
      <c r="E20" s="199"/>
      <c r="F20" s="236"/>
      <c r="G20" s="199"/>
      <c r="H20" s="216"/>
      <c r="I20" s="199"/>
      <c r="J20" s="216"/>
      <c r="K20" s="103"/>
      <c r="L20" s="103"/>
      <c r="M20" s="103"/>
      <c r="N20" s="102"/>
      <c r="O20" s="102"/>
      <c r="P20" s="105">
        <f t="shared" si="22"/>
        <v>0</v>
      </c>
      <c r="Q20" s="213"/>
      <c r="R20" s="213"/>
      <c r="S20" s="213"/>
      <c r="T20" s="213"/>
      <c r="U20" s="199"/>
      <c r="V20" s="200"/>
      <c r="W20" s="199"/>
      <c r="X20" s="200"/>
      <c r="Y20" s="199"/>
      <c r="Z20" s="200"/>
      <c r="AA20" s="207"/>
      <c r="AB20" s="213"/>
      <c r="AC20" s="205"/>
      <c r="AD20" s="199"/>
      <c r="AE20" s="200"/>
      <c r="AF20" s="205"/>
      <c r="AG20" s="199"/>
      <c r="AH20" s="200"/>
      <c r="AI20" s="205"/>
      <c r="AJ20" s="199"/>
      <c r="AK20" s="209"/>
      <c r="AL20" s="209"/>
      <c r="AM20" s="239"/>
      <c r="AO20" t="s">
        <v>183</v>
      </c>
      <c r="AQ20" t="s">
        <v>184</v>
      </c>
    </row>
    <row r="21" spans="1:43" ht="15" customHeight="1" x14ac:dyDescent="0.25">
      <c r="A21" s="214"/>
      <c r="B21" s="199"/>
      <c r="C21" s="199"/>
      <c r="D21" s="199"/>
      <c r="E21" s="199"/>
      <c r="F21" s="236"/>
      <c r="G21" s="199"/>
      <c r="H21" s="216"/>
      <c r="I21" s="199"/>
      <c r="J21" s="216"/>
      <c r="K21" s="103"/>
      <c r="L21" s="103"/>
      <c r="M21" s="103"/>
      <c r="N21" s="102"/>
      <c r="O21" s="102"/>
      <c r="P21" s="105">
        <f t="shared" si="22"/>
        <v>0</v>
      </c>
      <c r="Q21" s="213"/>
      <c r="R21" s="213"/>
      <c r="S21" s="213"/>
      <c r="T21" s="213"/>
      <c r="U21" s="199"/>
      <c r="V21" s="200"/>
      <c r="W21" s="199"/>
      <c r="X21" s="200"/>
      <c r="Y21" s="199"/>
      <c r="Z21" s="200"/>
      <c r="AA21" s="207"/>
      <c r="AB21" s="213"/>
      <c r="AC21" s="205"/>
      <c r="AD21" s="199"/>
      <c r="AE21" s="200"/>
      <c r="AF21" s="205"/>
      <c r="AG21" s="199"/>
      <c r="AH21" s="200"/>
      <c r="AI21" s="205"/>
      <c r="AJ21" s="199"/>
      <c r="AK21" s="209"/>
      <c r="AL21" s="209"/>
      <c r="AM21" s="239"/>
      <c r="AO21" t="s">
        <v>185</v>
      </c>
      <c r="AQ21" t="s">
        <v>186</v>
      </c>
    </row>
    <row r="22" spans="1:43" ht="15" customHeight="1" x14ac:dyDescent="0.25">
      <c r="A22" s="214"/>
      <c r="B22" s="199"/>
      <c r="C22" s="199"/>
      <c r="D22" s="199"/>
      <c r="E22" s="199"/>
      <c r="F22" s="237"/>
      <c r="G22" s="199"/>
      <c r="H22" s="217"/>
      <c r="I22" s="199"/>
      <c r="J22" s="217"/>
      <c r="K22" s="103"/>
      <c r="L22" s="103"/>
      <c r="M22" s="103"/>
      <c r="N22" s="102"/>
      <c r="O22" s="102"/>
      <c r="P22" s="105">
        <f t="shared" si="22"/>
        <v>0</v>
      </c>
      <c r="Q22" s="213"/>
      <c r="R22" s="213"/>
      <c r="S22" s="213"/>
      <c r="T22" s="213"/>
      <c r="U22" s="199"/>
      <c r="V22" s="200"/>
      <c r="W22" s="199"/>
      <c r="X22" s="200"/>
      <c r="Y22" s="199"/>
      <c r="Z22" s="200"/>
      <c r="AA22" s="207"/>
      <c r="AB22" s="213"/>
      <c r="AC22" s="206"/>
      <c r="AD22" s="199"/>
      <c r="AE22" s="200"/>
      <c r="AF22" s="206"/>
      <c r="AG22" s="199"/>
      <c r="AH22" s="200"/>
      <c r="AI22" s="206"/>
      <c r="AJ22" s="199"/>
      <c r="AK22" s="210"/>
      <c r="AL22" s="210"/>
      <c r="AM22" s="239"/>
      <c r="AO22" t="s">
        <v>187</v>
      </c>
      <c r="AQ22" t="s">
        <v>188</v>
      </c>
    </row>
    <row r="23" spans="1:43" ht="15" customHeight="1" x14ac:dyDescent="0.25">
      <c r="A23" s="214">
        <f>+A18+1</f>
        <v>4</v>
      </c>
      <c r="B23" s="199"/>
      <c r="C23" s="199"/>
      <c r="D23" s="199"/>
      <c r="E23" s="199"/>
      <c r="F23" s="235" t="str">
        <f t="shared" ref="F23" si="23">IF(AM23=40,"TIEMPO COMPLETO",IF(AM23&gt;=20,"MEDIO TIEMPO",IF(AM23&gt;=1,"TIEMPO PARCIAL","")))</f>
        <v/>
      </c>
      <c r="G23" s="199"/>
      <c r="H23" s="215"/>
      <c r="I23" s="199"/>
      <c r="J23" s="215"/>
      <c r="K23" s="103"/>
      <c r="L23" s="103"/>
      <c r="M23" s="103"/>
      <c r="N23" s="102"/>
      <c r="O23" s="102"/>
      <c r="P23" s="105">
        <f>N23*O23</f>
        <v>0</v>
      </c>
      <c r="Q23" s="213">
        <f>SUM(P23:P27)</f>
        <v>0</v>
      </c>
      <c r="R23" s="213">
        <f t="shared" ref="R23" si="24">COUNT(N23:N27)</f>
        <v>0</v>
      </c>
      <c r="S23" s="213">
        <f t="shared" ref="S23" si="25">SUM(O23:O27)</f>
        <v>0</v>
      </c>
      <c r="T23" s="213">
        <f t="shared" ref="T23" si="26">COUNT(N23:N27)</f>
        <v>0</v>
      </c>
      <c r="U23" s="199"/>
      <c r="V23" s="200"/>
      <c r="W23" s="199"/>
      <c r="X23" s="200"/>
      <c r="Y23" s="199"/>
      <c r="Z23" s="200"/>
      <c r="AA23" s="207"/>
      <c r="AB23" s="213">
        <f t="shared" ref="AB23" si="27">+AA23+Z23+V23+Q23+R23+S23+T23+X23</f>
        <v>0</v>
      </c>
      <c r="AC23" s="204" t="str">
        <f t="shared" ref="AC23" si="28">IF(L23="","",(AB23/$AM23))</f>
        <v/>
      </c>
      <c r="AD23" s="199"/>
      <c r="AE23" s="200"/>
      <c r="AF23" s="204" t="str">
        <f t="shared" ref="AF23" si="29">IF(AD23="","",(AE23/$AM23))</f>
        <v/>
      </c>
      <c r="AG23" s="199"/>
      <c r="AH23" s="200"/>
      <c r="AI23" s="204" t="str">
        <f t="shared" ref="AI23" si="30">IF(AG23="","",(AH23/$AM23))</f>
        <v/>
      </c>
      <c r="AJ23" s="199"/>
      <c r="AK23" s="208"/>
      <c r="AL23" s="208"/>
      <c r="AM23" s="238">
        <f t="shared" ref="AM23" si="31">AK23+AB23+AH23+AE23</f>
        <v>0</v>
      </c>
      <c r="AO23" t="s">
        <v>189</v>
      </c>
      <c r="AQ23" t="s">
        <v>190</v>
      </c>
    </row>
    <row r="24" spans="1:43" ht="15" customHeight="1" x14ac:dyDescent="0.25">
      <c r="A24" s="214"/>
      <c r="B24" s="199"/>
      <c r="C24" s="199"/>
      <c r="D24" s="199"/>
      <c r="E24" s="199"/>
      <c r="F24" s="236"/>
      <c r="G24" s="199"/>
      <c r="H24" s="216"/>
      <c r="I24" s="199"/>
      <c r="J24" s="216"/>
      <c r="K24" s="103"/>
      <c r="L24" s="103"/>
      <c r="M24" s="103"/>
      <c r="N24" s="102"/>
      <c r="O24" s="102"/>
      <c r="P24" s="105">
        <f t="shared" ref="P24:P27" si="32">N24*O24</f>
        <v>0</v>
      </c>
      <c r="Q24" s="213"/>
      <c r="R24" s="213"/>
      <c r="S24" s="213"/>
      <c r="T24" s="213"/>
      <c r="U24" s="199"/>
      <c r="V24" s="200"/>
      <c r="W24" s="199"/>
      <c r="X24" s="200"/>
      <c r="Y24" s="199"/>
      <c r="Z24" s="200"/>
      <c r="AA24" s="207"/>
      <c r="AB24" s="213"/>
      <c r="AC24" s="205"/>
      <c r="AD24" s="199"/>
      <c r="AE24" s="200"/>
      <c r="AF24" s="205"/>
      <c r="AG24" s="199"/>
      <c r="AH24" s="200"/>
      <c r="AI24" s="205"/>
      <c r="AJ24" s="199"/>
      <c r="AK24" s="209"/>
      <c r="AL24" s="209"/>
      <c r="AM24" s="239"/>
      <c r="AO24" t="s">
        <v>191</v>
      </c>
      <c r="AQ24" t="s">
        <v>192</v>
      </c>
    </row>
    <row r="25" spans="1:43" ht="15" customHeight="1" x14ac:dyDescent="0.25">
      <c r="A25" s="214"/>
      <c r="B25" s="199"/>
      <c r="C25" s="199"/>
      <c r="D25" s="199"/>
      <c r="E25" s="199"/>
      <c r="F25" s="236"/>
      <c r="G25" s="199"/>
      <c r="H25" s="216"/>
      <c r="I25" s="199"/>
      <c r="J25" s="216"/>
      <c r="K25" s="103"/>
      <c r="L25" s="103"/>
      <c r="M25" s="103"/>
      <c r="N25" s="102"/>
      <c r="O25" s="102"/>
      <c r="P25" s="105">
        <f t="shared" si="32"/>
        <v>0</v>
      </c>
      <c r="Q25" s="213"/>
      <c r="R25" s="213"/>
      <c r="S25" s="213"/>
      <c r="T25" s="213"/>
      <c r="U25" s="199"/>
      <c r="V25" s="200"/>
      <c r="W25" s="199"/>
      <c r="X25" s="200"/>
      <c r="Y25" s="199"/>
      <c r="Z25" s="200"/>
      <c r="AA25" s="207"/>
      <c r="AB25" s="213"/>
      <c r="AC25" s="205"/>
      <c r="AD25" s="199"/>
      <c r="AE25" s="200"/>
      <c r="AF25" s="205"/>
      <c r="AG25" s="199"/>
      <c r="AH25" s="200"/>
      <c r="AI25" s="205"/>
      <c r="AJ25" s="199"/>
      <c r="AK25" s="209"/>
      <c r="AL25" s="209"/>
      <c r="AM25" s="239"/>
      <c r="AO25" t="s">
        <v>193</v>
      </c>
      <c r="AQ25" t="s">
        <v>194</v>
      </c>
    </row>
    <row r="26" spans="1:43" ht="15" customHeight="1" x14ac:dyDescent="0.25">
      <c r="A26" s="214"/>
      <c r="B26" s="199"/>
      <c r="C26" s="199"/>
      <c r="D26" s="199"/>
      <c r="E26" s="199"/>
      <c r="F26" s="236"/>
      <c r="G26" s="199"/>
      <c r="H26" s="216"/>
      <c r="I26" s="199"/>
      <c r="J26" s="216"/>
      <c r="K26" s="103"/>
      <c r="L26" s="103"/>
      <c r="M26" s="103"/>
      <c r="N26" s="102"/>
      <c r="O26" s="102"/>
      <c r="P26" s="105">
        <f t="shared" si="32"/>
        <v>0</v>
      </c>
      <c r="Q26" s="213"/>
      <c r="R26" s="213"/>
      <c r="S26" s="213"/>
      <c r="T26" s="213"/>
      <c r="U26" s="199"/>
      <c r="V26" s="200"/>
      <c r="W26" s="199"/>
      <c r="X26" s="200"/>
      <c r="Y26" s="199"/>
      <c r="Z26" s="200"/>
      <c r="AA26" s="207"/>
      <c r="AB26" s="213"/>
      <c r="AC26" s="205"/>
      <c r="AD26" s="199"/>
      <c r="AE26" s="200"/>
      <c r="AF26" s="205"/>
      <c r="AG26" s="199"/>
      <c r="AH26" s="200"/>
      <c r="AI26" s="205"/>
      <c r="AJ26" s="199"/>
      <c r="AK26" s="209"/>
      <c r="AL26" s="209"/>
      <c r="AM26" s="239"/>
      <c r="AO26" t="s">
        <v>195</v>
      </c>
      <c r="AQ26" t="s">
        <v>196</v>
      </c>
    </row>
    <row r="27" spans="1:43" ht="15" customHeight="1" x14ac:dyDescent="0.25">
      <c r="A27" s="214"/>
      <c r="B27" s="199"/>
      <c r="C27" s="199"/>
      <c r="D27" s="199"/>
      <c r="E27" s="199"/>
      <c r="F27" s="237"/>
      <c r="G27" s="199"/>
      <c r="H27" s="217"/>
      <c r="I27" s="199"/>
      <c r="J27" s="217"/>
      <c r="K27" s="103"/>
      <c r="L27" s="103"/>
      <c r="M27" s="103"/>
      <c r="N27" s="102"/>
      <c r="O27" s="102"/>
      <c r="P27" s="105">
        <f t="shared" si="32"/>
        <v>0</v>
      </c>
      <c r="Q27" s="213"/>
      <c r="R27" s="213"/>
      <c r="S27" s="213"/>
      <c r="T27" s="213"/>
      <c r="U27" s="199"/>
      <c r="V27" s="200"/>
      <c r="W27" s="199"/>
      <c r="X27" s="200"/>
      <c r="Y27" s="199"/>
      <c r="Z27" s="200"/>
      <c r="AA27" s="207"/>
      <c r="AB27" s="213"/>
      <c r="AC27" s="206"/>
      <c r="AD27" s="199"/>
      <c r="AE27" s="200"/>
      <c r="AF27" s="206"/>
      <c r="AG27" s="199"/>
      <c r="AH27" s="200"/>
      <c r="AI27" s="206"/>
      <c r="AJ27" s="199"/>
      <c r="AK27" s="210"/>
      <c r="AL27" s="210"/>
      <c r="AM27" s="239"/>
      <c r="AQ27" t="s">
        <v>197</v>
      </c>
    </row>
    <row r="28" spans="1:43" ht="15" customHeight="1" x14ac:dyDescent="0.25">
      <c r="A28" s="214">
        <f>+A23+1</f>
        <v>5</v>
      </c>
      <c r="B28" s="219"/>
      <c r="C28" s="219"/>
      <c r="D28" s="219"/>
      <c r="E28" s="199"/>
      <c r="F28" s="235" t="str">
        <f t="shared" ref="F28" si="33">IF(AM28=40,"TIEMPO COMPLETO",IF(AM28&gt;=20,"MEDIO TIEMPO",IF(AM28&gt;=1,"TIEMPO PARCIAL","")))</f>
        <v/>
      </c>
      <c r="G28" s="199"/>
      <c r="H28" s="215"/>
      <c r="I28" s="199"/>
      <c r="J28" s="215"/>
      <c r="K28" s="103"/>
      <c r="L28" s="103"/>
      <c r="M28" s="103"/>
      <c r="N28" s="102"/>
      <c r="O28" s="102"/>
      <c r="P28" s="105">
        <f>N28*O28</f>
        <v>0</v>
      </c>
      <c r="Q28" s="213">
        <f>SUM(P28:P32)</f>
        <v>0</v>
      </c>
      <c r="R28" s="213">
        <f t="shared" ref="R28" si="34">COUNT(N28:N32)</f>
        <v>0</v>
      </c>
      <c r="S28" s="213">
        <f t="shared" ref="S28" si="35">SUM(O28:O32)</f>
        <v>0</v>
      </c>
      <c r="T28" s="213">
        <f t="shared" ref="T28" si="36">COUNT(N28:N32)</f>
        <v>0</v>
      </c>
      <c r="U28" s="199"/>
      <c r="V28" s="200"/>
      <c r="W28" s="199"/>
      <c r="X28" s="200"/>
      <c r="Y28" s="199"/>
      <c r="Z28" s="200"/>
      <c r="AA28" s="207"/>
      <c r="AB28" s="213">
        <f t="shared" ref="AB28" si="37">+AA28+Z28+V28+Q28+R28+S28+T28+X28</f>
        <v>0</v>
      </c>
      <c r="AC28" s="204" t="str">
        <f t="shared" ref="AC28" si="38">IF(L28="","",(AB28/$AM28))</f>
        <v/>
      </c>
      <c r="AD28" s="199"/>
      <c r="AE28" s="200"/>
      <c r="AF28" s="204" t="str">
        <f t="shared" ref="AF28" si="39">IF(AD28="","",(AE28/$AM28))</f>
        <v/>
      </c>
      <c r="AG28" s="199"/>
      <c r="AH28" s="200"/>
      <c r="AI28" s="204" t="str">
        <f t="shared" ref="AI28" si="40">IF(AG28="","",(AH28/$AM28))</f>
        <v/>
      </c>
      <c r="AJ28" s="199"/>
      <c r="AK28" s="208"/>
      <c r="AL28" s="208"/>
      <c r="AM28" s="238">
        <f t="shared" ref="AM28" si="41">AK28+AB28+AH28+AE28</f>
        <v>0</v>
      </c>
      <c r="AQ28" t="s">
        <v>198</v>
      </c>
    </row>
    <row r="29" spans="1:43" ht="15" customHeight="1" x14ac:dyDescent="0.25">
      <c r="A29" s="214"/>
      <c r="B29" s="220"/>
      <c r="C29" s="220"/>
      <c r="D29" s="220"/>
      <c r="E29" s="199"/>
      <c r="F29" s="236"/>
      <c r="G29" s="199"/>
      <c r="H29" s="216"/>
      <c r="I29" s="199"/>
      <c r="J29" s="216"/>
      <c r="K29" s="103"/>
      <c r="L29" s="103"/>
      <c r="M29" s="103"/>
      <c r="N29" s="102"/>
      <c r="O29" s="102"/>
      <c r="P29" s="105">
        <f t="shared" ref="P29:P32" si="42">N29*O29</f>
        <v>0</v>
      </c>
      <c r="Q29" s="213"/>
      <c r="R29" s="213"/>
      <c r="S29" s="213"/>
      <c r="T29" s="213"/>
      <c r="U29" s="199"/>
      <c r="V29" s="200"/>
      <c r="W29" s="199"/>
      <c r="X29" s="200"/>
      <c r="Y29" s="199"/>
      <c r="Z29" s="200"/>
      <c r="AA29" s="207"/>
      <c r="AB29" s="213"/>
      <c r="AC29" s="205"/>
      <c r="AD29" s="199"/>
      <c r="AE29" s="200"/>
      <c r="AF29" s="205"/>
      <c r="AG29" s="199"/>
      <c r="AH29" s="200"/>
      <c r="AI29" s="205"/>
      <c r="AJ29" s="199"/>
      <c r="AK29" s="209"/>
      <c r="AL29" s="209"/>
      <c r="AM29" s="239"/>
      <c r="AO29" t="s">
        <v>199</v>
      </c>
      <c r="AQ29" t="s">
        <v>200</v>
      </c>
    </row>
    <row r="30" spans="1:43" ht="15" customHeight="1" x14ac:dyDescent="0.25">
      <c r="A30" s="214"/>
      <c r="B30" s="220"/>
      <c r="C30" s="220"/>
      <c r="D30" s="220"/>
      <c r="E30" s="199"/>
      <c r="F30" s="236"/>
      <c r="G30" s="199"/>
      <c r="H30" s="216"/>
      <c r="I30" s="199"/>
      <c r="J30" s="216"/>
      <c r="K30" s="103"/>
      <c r="L30" s="103"/>
      <c r="M30" s="103"/>
      <c r="N30" s="102"/>
      <c r="O30" s="102"/>
      <c r="P30" s="105">
        <f t="shared" si="42"/>
        <v>0</v>
      </c>
      <c r="Q30" s="213"/>
      <c r="R30" s="213"/>
      <c r="S30" s="213"/>
      <c r="T30" s="213"/>
      <c r="U30" s="199"/>
      <c r="V30" s="200"/>
      <c r="W30" s="199"/>
      <c r="X30" s="200"/>
      <c r="Y30" s="199"/>
      <c r="Z30" s="200"/>
      <c r="AA30" s="207"/>
      <c r="AB30" s="213"/>
      <c r="AC30" s="205"/>
      <c r="AD30" s="199"/>
      <c r="AE30" s="200"/>
      <c r="AF30" s="205"/>
      <c r="AG30" s="199"/>
      <c r="AH30" s="200"/>
      <c r="AI30" s="205"/>
      <c r="AJ30" s="199"/>
      <c r="AK30" s="209"/>
      <c r="AL30" s="209"/>
      <c r="AM30" s="239"/>
      <c r="AO30" t="s">
        <v>201</v>
      </c>
      <c r="AQ30" t="s">
        <v>202</v>
      </c>
    </row>
    <row r="31" spans="1:43" ht="15" customHeight="1" x14ac:dyDescent="0.25">
      <c r="A31" s="214"/>
      <c r="B31" s="220"/>
      <c r="C31" s="220"/>
      <c r="D31" s="220"/>
      <c r="E31" s="199"/>
      <c r="F31" s="236"/>
      <c r="G31" s="199"/>
      <c r="H31" s="216"/>
      <c r="I31" s="199"/>
      <c r="J31" s="216"/>
      <c r="K31" s="103"/>
      <c r="L31" s="103"/>
      <c r="M31" s="103"/>
      <c r="N31" s="102"/>
      <c r="O31" s="102"/>
      <c r="P31" s="105">
        <f t="shared" si="42"/>
        <v>0</v>
      </c>
      <c r="Q31" s="213"/>
      <c r="R31" s="213"/>
      <c r="S31" s="213"/>
      <c r="T31" s="213"/>
      <c r="U31" s="199"/>
      <c r="V31" s="200"/>
      <c r="W31" s="199"/>
      <c r="X31" s="200"/>
      <c r="Y31" s="199"/>
      <c r="Z31" s="200"/>
      <c r="AA31" s="207"/>
      <c r="AB31" s="213"/>
      <c r="AC31" s="205"/>
      <c r="AD31" s="199"/>
      <c r="AE31" s="200"/>
      <c r="AF31" s="205"/>
      <c r="AG31" s="199"/>
      <c r="AH31" s="200"/>
      <c r="AI31" s="205"/>
      <c r="AJ31" s="199"/>
      <c r="AK31" s="209"/>
      <c r="AL31" s="209"/>
      <c r="AM31" s="239"/>
      <c r="AO31" t="s">
        <v>203</v>
      </c>
    </row>
    <row r="32" spans="1:43" ht="15" customHeight="1" x14ac:dyDescent="0.25">
      <c r="A32" s="214"/>
      <c r="B32" s="221"/>
      <c r="C32" s="221"/>
      <c r="D32" s="221"/>
      <c r="E32" s="199"/>
      <c r="F32" s="237"/>
      <c r="G32" s="199"/>
      <c r="H32" s="217"/>
      <c r="I32" s="199"/>
      <c r="J32" s="217"/>
      <c r="K32" s="103"/>
      <c r="L32" s="103"/>
      <c r="M32" s="103"/>
      <c r="N32" s="102"/>
      <c r="O32" s="102"/>
      <c r="P32" s="105">
        <f t="shared" si="42"/>
        <v>0</v>
      </c>
      <c r="Q32" s="213"/>
      <c r="R32" s="213"/>
      <c r="S32" s="213"/>
      <c r="T32" s="213"/>
      <c r="U32" s="199"/>
      <c r="V32" s="200"/>
      <c r="W32" s="199"/>
      <c r="X32" s="200"/>
      <c r="Y32" s="199"/>
      <c r="Z32" s="200"/>
      <c r="AA32" s="207"/>
      <c r="AB32" s="213"/>
      <c r="AC32" s="206"/>
      <c r="AD32" s="199"/>
      <c r="AE32" s="200"/>
      <c r="AF32" s="206"/>
      <c r="AG32" s="199"/>
      <c r="AH32" s="200"/>
      <c r="AI32" s="206"/>
      <c r="AJ32" s="199"/>
      <c r="AK32" s="210"/>
      <c r="AL32" s="210"/>
      <c r="AM32" s="239"/>
    </row>
    <row r="33" spans="1:41" ht="15" customHeight="1" x14ac:dyDescent="0.25">
      <c r="A33" s="214">
        <f>+A28+1</f>
        <v>6</v>
      </c>
      <c r="B33" s="199"/>
      <c r="C33" s="199"/>
      <c r="D33" s="199"/>
      <c r="E33" s="199"/>
      <c r="F33" s="235" t="str">
        <f t="shared" ref="F33" si="43">IF(AM33=40,"TIEMPO COMPLETO",IF(AM33&gt;=20,"MEDIO TIEMPO",IF(AM33&gt;=1,"TIEMPO PARCIAL","")))</f>
        <v/>
      </c>
      <c r="G33" s="199"/>
      <c r="H33" s="215"/>
      <c r="I33" s="199"/>
      <c r="J33" s="215"/>
      <c r="K33" s="103"/>
      <c r="L33" s="103"/>
      <c r="M33" s="103"/>
      <c r="N33" s="102"/>
      <c r="O33" s="102"/>
      <c r="P33" s="105">
        <f>N33*O33</f>
        <v>0</v>
      </c>
      <c r="Q33" s="213">
        <f>SUM(P33:P37)</f>
        <v>0</v>
      </c>
      <c r="R33" s="213">
        <f t="shared" ref="R33" si="44">COUNT(N33:N37)</f>
        <v>0</v>
      </c>
      <c r="S33" s="213">
        <f t="shared" ref="S33" si="45">SUM(O33:O37)</f>
        <v>0</v>
      </c>
      <c r="T33" s="213">
        <f t="shared" ref="T33" si="46">COUNT(N33:N37)</f>
        <v>0</v>
      </c>
      <c r="U33" s="199"/>
      <c r="V33" s="200"/>
      <c r="W33" s="199"/>
      <c r="X33" s="200"/>
      <c r="Y33" s="199"/>
      <c r="Z33" s="200"/>
      <c r="AA33" s="207"/>
      <c r="AB33" s="213">
        <f t="shared" ref="AB33" si="47">+AA33+Z33+V33+Q33+R33+S33+T33+X33</f>
        <v>0</v>
      </c>
      <c r="AC33" s="204" t="str">
        <f t="shared" ref="AC33" si="48">IF(L33="","",(AB33/$AM33))</f>
        <v/>
      </c>
      <c r="AD33" s="199"/>
      <c r="AE33" s="200"/>
      <c r="AF33" s="204" t="str">
        <f t="shared" ref="AF33" si="49">IF(AD33="","",(AE33/$AM33))</f>
        <v/>
      </c>
      <c r="AG33" s="199"/>
      <c r="AH33" s="200"/>
      <c r="AI33" s="204" t="str">
        <f t="shared" ref="AI33" si="50">IF(AG33="","",(AH33/$AM33))</f>
        <v/>
      </c>
      <c r="AJ33" s="199"/>
      <c r="AK33" s="208"/>
      <c r="AL33" s="208"/>
      <c r="AM33" s="238">
        <f t="shared" ref="AM33" si="51">AK33+AB33+AH33+AE33</f>
        <v>0</v>
      </c>
      <c r="AO33" t="s">
        <v>204</v>
      </c>
    </row>
    <row r="34" spans="1:41" ht="15" customHeight="1" x14ac:dyDescent="0.25">
      <c r="A34" s="214"/>
      <c r="B34" s="199"/>
      <c r="C34" s="199"/>
      <c r="D34" s="199"/>
      <c r="E34" s="199"/>
      <c r="F34" s="236"/>
      <c r="G34" s="199"/>
      <c r="H34" s="216"/>
      <c r="I34" s="199"/>
      <c r="J34" s="216"/>
      <c r="K34" s="103"/>
      <c r="L34" s="103"/>
      <c r="M34" s="103"/>
      <c r="N34" s="102"/>
      <c r="O34" s="102"/>
      <c r="P34" s="105">
        <f t="shared" ref="P34:P37" si="52">N34*O34</f>
        <v>0</v>
      </c>
      <c r="Q34" s="213"/>
      <c r="R34" s="213"/>
      <c r="S34" s="213"/>
      <c r="T34" s="213"/>
      <c r="U34" s="199"/>
      <c r="V34" s="200"/>
      <c r="W34" s="199"/>
      <c r="X34" s="200"/>
      <c r="Y34" s="199"/>
      <c r="Z34" s="200"/>
      <c r="AA34" s="207"/>
      <c r="AB34" s="213"/>
      <c r="AC34" s="205"/>
      <c r="AD34" s="199"/>
      <c r="AE34" s="200"/>
      <c r="AF34" s="205"/>
      <c r="AG34" s="199"/>
      <c r="AH34" s="200"/>
      <c r="AI34" s="205"/>
      <c r="AJ34" s="199"/>
      <c r="AK34" s="209"/>
      <c r="AL34" s="209"/>
      <c r="AM34" s="239"/>
      <c r="AO34" t="s">
        <v>205</v>
      </c>
    </row>
    <row r="35" spans="1:41" ht="15" customHeight="1" x14ac:dyDescent="0.25">
      <c r="A35" s="214"/>
      <c r="B35" s="199"/>
      <c r="C35" s="199"/>
      <c r="D35" s="199"/>
      <c r="E35" s="199"/>
      <c r="F35" s="236"/>
      <c r="G35" s="199"/>
      <c r="H35" s="216"/>
      <c r="I35" s="199"/>
      <c r="J35" s="216"/>
      <c r="K35" s="103"/>
      <c r="L35" s="103"/>
      <c r="M35" s="103"/>
      <c r="N35" s="102"/>
      <c r="O35" s="102"/>
      <c r="P35" s="105">
        <f t="shared" si="52"/>
        <v>0</v>
      </c>
      <c r="Q35" s="213"/>
      <c r="R35" s="213"/>
      <c r="S35" s="213"/>
      <c r="T35" s="213"/>
      <c r="U35" s="199"/>
      <c r="V35" s="200"/>
      <c r="W35" s="199"/>
      <c r="X35" s="200"/>
      <c r="Y35" s="199"/>
      <c r="Z35" s="200"/>
      <c r="AA35" s="207"/>
      <c r="AB35" s="213"/>
      <c r="AC35" s="205"/>
      <c r="AD35" s="199"/>
      <c r="AE35" s="200"/>
      <c r="AF35" s="205"/>
      <c r="AG35" s="199"/>
      <c r="AH35" s="200"/>
      <c r="AI35" s="205"/>
      <c r="AJ35" s="199"/>
      <c r="AK35" s="209"/>
      <c r="AL35" s="209"/>
      <c r="AM35" s="239"/>
      <c r="AO35" t="s">
        <v>206</v>
      </c>
    </row>
    <row r="36" spans="1:41" ht="15" customHeight="1" x14ac:dyDescent="0.25">
      <c r="A36" s="214"/>
      <c r="B36" s="199"/>
      <c r="C36" s="199"/>
      <c r="D36" s="199"/>
      <c r="E36" s="199"/>
      <c r="F36" s="236"/>
      <c r="G36" s="199"/>
      <c r="H36" s="216"/>
      <c r="I36" s="199"/>
      <c r="J36" s="216"/>
      <c r="K36" s="103"/>
      <c r="L36" s="103"/>
      <c r="M36" s="103"/>
      <c r="N36" s="102"/>
      <c r="O36" s="102"/>
      <c r="P36" s="105">
        <f t="shared" si="52"/>
        <v>0</v>
      </c>
      <c r="Q36" s="213"/>
      <c r="R36" s="213"/>
      <c r="S36" s="213"/>
      <c r="T36" s="213"/>
      <c r="U36" s="199"/>
      <c r="V36" s="200"/>
      <c r="W36" s="199"/>
      <c r="X36" s="200"/>
      <c r="Y36" s="199"/>
      <c r="Z36" s="200"/>
      <c r="AA36" s="207"/>
      <c r="AB36" s="213"/>
      <c r="AC36" s="205"/>
      <c r="AD36" s="199"/>
      <c r="AE36" s="200"/>
      <c r="AF36" s="205"/>
      <c r="AG36" s="199"/>
      <c r="AH36" s="200"/>
      <c r="AI36" s="205"/>
      <c r="AJ36" s="199"/>
      <c r="AK36" s="209"/>
      <c r="AL36" s="209"/>
      <c r="AM36" s="239"/>
      <c r="AO36" t="s">
        <v>207</v>
      </c>
    </row>
    <row r="37" spans="1:41" ht="15" customHeight="1" x14ac:dyDescent="0.25">
      <c r="A37" s="214"/>
      <c r="B37" s="199"/>
      <c r="C37" s="199"/>
      <c r="D37" s="199"/>
      <c r="E37" s="199"/>
      <c r="F37" s="237"/>
      <c r="G37" s="199"/>
      <c r="H37" s="217"/>
      <c r="I37" s="199"/>
      <c r="J37" s="217"/>
      <c r="K37" s="103"/>
      <c r="L37" s="103"/>
      <c r="M37" s="103"/>
      <c r="N37" s="102"/>
      <c r="O37" s="102"/>
      <c r="P37" s="105">
        <f t="shared" si="52"/>
        <v>0</v>
      </c>
      <c r="Q37" s="213"/>
      <c r="R37" s="213"/>
      <c r="S37" s="213"/>
      <c r="T37" s="213"/>
      <c r="U37" s="199"/>
      <c r="V37" s="200"/>
      <c r="W37" s="199"/>
      <c r="X37" s="200"/>
      <c r="Y37" s="199"/>
      <c r="Z37" s="200"/>
      <c r="AA37" s="207"/>
      <c r="AB37" s="213"/>
      <c r="AC37" s="206"/>
      <c r="AD37" s="199"/>
      <c r="AE37" s="200"/>
      <c r="AF37" s="206"/>
      <c r="AG37" s="199"/>
      <c r="AH37" s="200"/>
      <c r="AI37" s="206"/>
      <c r="AJ37" s="199"/>
      <c r="AK37" s="210"/>
      <c r="AL37" s="210"/>
      <c r="AM37" s="239"/>
      <c r="AO37" t="s">
        <v>208</v>
      </c>
    </row>
    <row r="38" spans="1:41" ht="15" customHeight="1" x14ac:dyDescent="0.25">
      <c r="A38" s="214">
        <f>+A33+1</f>
        <v>7</v>
      </c>
      <c r="B38" s="219"/>
      <c r="C38" s="219"/>
      <c r="D38" s="219"/>
      <c r="E38" s="199"/>
      <c r="F38" s="235" t="str">
        <f t="shared" ref="F38" si="53">IF(AM38=40,"TIEMPO COMPLETO",IF(AM38&gt;=20,"MEDIO TIEMPO",IF(AM38&gt;=1,"TIEMPO PARCIAL","")))</f>
        <v/>
      </c>
      <c r="G38" s="199"/>
      <c r="H38" s="215"/>
      <c r="I38" s="199"/>
      <c r="J38" s="215"/>
      <c r="K38" s="103"/>
      <c r="L38" s="103"/>
      <c r="M38" s="103"/>
      <c r="N38" s="102"/>
      <c r="O38" s="102"/>
      <c r="P38" s="105">
        <f>N38*O38</f>
        <v>0</v>
      </c>
      <c r="Q38" s="213">
        <f>SUM(P38:P42)</f>
        <v>0</v>
      </c>
      <c r="R38" s="213">
        <f t="shared" ref="R38" si="54">COUNT(N38:N42)</f>
        <v>0</v>
      </c>
      <c r="S38" s="213">
        <f t="shared" ref="S38" si="55">SUM(O38:O42)</f>
        <v>0</v>
      </c>
      <c r="T38" s="213">
        <f t="shared" ref="T38" si="56">COUNT(N38:N42)</f>
        <v>0</v>
      </c>
      <c r="U38" s="199"/>
      <c r="V38" s="200"/>
      <c r="W38" s="199"/>
      <c r="X38" s="200"/>
      <c r="Y38" s="199"/>
      <c r="Z38" s="200"/>
      <c r="AA38" s="207"/>
      <c r="AB38" s="213">
        <f t="shared" ref="AB38" si="57">+AA38+Z38+V38+Q38+R38+S38+T38+X38</f>
        <v>0</v>
      </c>
      <c r="AC38" s="204" t="str">
        <f t="shared" ref="AC38" si="58">IF(L38="","",(AB38/$AM38))</f>
        <v/>
      </c>
      <c r="AD38" s="199"/>
      <c r="AE38" s="200"/>
      <c r="AF38" s="204" t="str">
        <f t="shared" ref="AF38" si="59">IF(AD38="","",(AE38/$AM38))</f>
        <v/>
      </c>
      <c r="AG38" s="199"/>
      <c r="AH38" s="200"/>
      <c r="AI38" s="204" t="str">
        <f t="shared" ref="AI38" si="60">IF(AG38="","",(AH38/$AM38))</f>
        <v/>
      </c>
      <c r="AJ38" s="199"/>
      <c r="AK38" s="208"/>
      <c r="AL38" s="208"/>
      <c r="AM38" s="238">
        <f t="shared" ref="AM38" si="61">AK38+AB38+AH38+AE38</f>
        <v>0</v>
      </c>
      <c r="AO38" t="s">
        <v>209</v>
      </c>
    </row>
    <row r="39" spans="1:41" ht="15" customHeight="1" x14ac:dyDescent="0.25">
      <c r="A39" s="214"/>
      <c r="B39" s="220"/>
      <c r="C39" s="220"/>
      <c r="D39" s="220"/>
      <c r="E39" s="199"/>
      <c r="F39" s="236"/>
      <c r="G39" s="199"/>
      <c r="H39" s="216"/>
      <c r="I39" s="199"/>
      <c r="J39" s="216"/>
      <c r="K39" s="103"/>
      <c r="L39" s="103"/>
      <c r="M39" s="103"/>
      <c r="N39" s="102"/>
      <c r="O39" s="102"/>
      <c r="P39" s="105">
        <f t="shared" ref="P39:P42" si="62">N39*O39</f>
        <v>0</v>
      </c>
      <c r="Q39" s="213"/>
      <c r="R39" s="213"/>
      <c r="S39" s="213"/>
      <c r="T39" s="213"/>
      <c r="U39" s="199"/>
      <c r="V39" s="200"/>
      <c r="W39" s="199"/>
      <c r="X39" s="200"/>
      <c r="Y39" s="199"/>
      <c r="Z39" s="200"/>
      <c r="AA39" s="207"/>
      <c r="AB39" s="213"/>
      <c r="AC39" s="205"/>
      <c r="AD39" s="199"/>
      <c r="AE39" s="200"/>
      <c r="AF39" s="205"/>
      <c r="AG39" s="199"/>
      <c r="AH39" s="200"/>
      <c r="AI39" s="205"/>
      <c r="AJ39" s="199"/>
      <c r="AK39" s="209"/>
      <c r="AL39" s="209"/>
      <c r="AM39" s="239"/>
      <c r="AO39" t="s">
        <v>210</v>
      </c>
    </row>
    <row r="40" spans="1:41" ht="15" customHeight="1" x14ac:dyDescent="0.25">
      <c r="A40" s="214"/>
      <c r="B40" s="220"/>
      <c r="C40" s="220"/>
      <c r="D40" s="220"/>
      <c r="E40" s="199"/>
      <c r="F40" s="236"/>
      <c r="G40" s="199"/>
      <c r="H40" s="216"/>
      <c r="I40" s="199"/>
      <c r="J40" s="216"/>
      <c r="K40" s="103"/>
      <c r="L40" s="103"/>
      <c r="M40" s="103"/>
      <c r="N40" s="102"/>
      <c r="O40" s="102"/>
      <c r="P40" s="105">
        <f t="shared" si="62"/>
        <v>0</v>
      </c>
      <c r="Q40" s="213"/>
      <c r="R40" s="213"/>
      <c r="S40" s="213"/>
      <c r="T40" s="213"/>
      <c r="U40" s="199"/>
      <c r="V40" s="200"/>
      <c r="W40" s="199"/>
      <c r="X40" s="200"/>
      <c r="Y40" s="199"/>
      <c r="Z40" s="200"/>
      <c r="AA40" s="207"/>
      <c r="AB40" s="213"/>
      <c r="AC40" s="205"/>
      <c r="AD40" s="199"/>
      <c r="AE40" s="200"/>
      <c r="AF40" s="205"/>
      <c r="AG40" s="199"/>
      <c r="AH40" s="200"/>
      <c r="AI40" s="205"/>
      <c r="AJ40" s="199"/>
      <c r="AK40" s="209"/>
      <c r="AL40" s="209"/>
      <c r="AM40" s="239"/>
      <c r="AO40" t="s">
        <v>211</v>
      </c>
    </row>
    <row r="41" spans="1:41" ht="15" customHeight="1" x14ac:dyDescent="0.25">
      <c r="A41" s="214"/>
      <c r="B41" s="220"/>
      <c r="C41" s="220"/>
      <c r="D41" s="220"/>
      <c r="E41" s="199"/>
      <c r="F41" s="236"/>
      <c r="G41" s="199"/>
      <c r="H41" s="216"/>
      <c r="I41" s="199"/>
      <c r="J41" s="216"/>
      <c r="K41" s="103"/>
      <c r="L41" s="103"/>
      <c r="M41" s="103"/>
      <c r="N41" s="102"/>
      <c r="O41" s="102"/>
      <c r="P41" s="105">
        <f t="shared" si="62"/>
        <v>0</v>
      </c>
      <c r="Q41" s="213"/>
      <c r="R41" s="213"/>
      <c r="S41" s="213"/>
      <c r="T41" s="213"/>
      <c r="U41" s="199"/>
      <c r="V41" s="200"/>
      <c r="W41" s="199"/>
      <c r="X41" s="200"/>
      <c r="Y41" s="199"/>
      <c r="Z41" s="200"/>
      <c r="AA41" s="207"/>
      <c r="AB41" s="213"/>
      <c r="AC41" s="205"/>
      <c r="AD41" s="199"/>
      <c r="AE41" s="200"/>
      <c r="AF41" s="205"/>
      <c r="AG41" s="199"/>
      <c r="AH41" s="200"/>
      <c r="AI41" s="205"/>
      <c r="AJ41" s="199"/>
      <c r="AK41" s="209"/>
      <c r="AL41" s="209"/>
      <c r="AM41" s="239"/>
    </row>
    <row r="42" spans="1:41" ht="15" customHeight="1" x14ac:dyDescent="0.25">
      <c r="A42" s="214"/>
      <c r="B42" s="221"/>
      <c r="C42" s="221"/>
      <c r="D42" s="221"/>
      <c r="E42" s="199"/>
      <c r="F42" s="237"/>
      <c r="G42" s="199"/>
      <c r="H42" s="217"/>
      <c r="I42" s="199"/>
      <c r="J42" s="217"/>
      <c r="K42" s="103"/>
      <c r="L42" s="103"/>
      <c r="M42" s="103"/>
      <c r="N42" s="102"/>
      <c r="O42" s="102"/>
      <c r="P42" s="105">
        <f t="shared" si="62"/>
        <v>0</v>
      </c>
      <c r="Q42" s="213"/>
      <c r="R42" s="213"/>
      <c r="S42" s="213"/>
      <c r="T42" s="213"/>
      <c r="U42" s="199"/>
      <c r="V42" s="200"/>
      <c r="W42" s="199"/>
      <c r="X42" s="200"/>
      <c r="Y42" s="199"/>
      <c r="Z42" s="200"/>
      <c r="AA42" s="207"/>
      <c r="AB42" s="213"/>
      <c r="AC42" s="206"/>
      <c r="AD42" s="199"/>
      <c r="AE42" s="200"/>
      <c r="AF42" s="206"/>
      <c r="AG42" s="199"/>
      <c r="AH42" s="200"/>
      <c r="AI42" s="206"/>
      <c r="AJ42" s="199"/>
      <c r="AK42" s="210"/>
      <c r="AL42" s="210"/>
      <c r="AM42" s="239"/>
    </row>
    <row r="43" spans="1:41" ht="15" customHeight="1" x14ac:dyDescent="0.25">
      <c r="A43" s="214">
        <f>+A38+1</f>
        <v>8</v>
      </c>
      <c r="B43" s="219"/>
      <c r="C43" s="219"/>
      <c r="D43" s="219"/>
      <c r="E43" s="199"/>
      <c r="F43" s="235" t="str">
        <f t="shared" ref="F43" si="63">IF(AM43=40,"TIEMPO COMPLETO",IF(AM43&gt;=20,"MEDIO TIEMPO",IF(AM43&gt;=1,"TIEMPO PARCIAL","")))</f>
        <v/>
      </c>
      <c r="G43" s="199"/>
      <c r="H43" s="215"/>
      <c r="I43" s="199"/>
      <c r="J43" s="215"/>
      <c r="K43" s="103"/>
      <c r="L43" s="103"/>
      <c r="M43" s="103"/>
      <c r="N43" s="102"/>
      <c r="O43" s="102"/>
      <c r="P43" s="105">
        <f>N43*O43</f>
        <v>0</v>
      </c>
      <c r="Q43" s="213">
        <f>SUM(P43:P47)</f>
        <v>0</v>
      </c>
      <c r="R43" s="213">
        <f t="shared" ref="R43" si="64">COUNT(N43:N47)</f>
        <v>0</v>
      </c>
      <c r="S43" s="213">
        <f t="shared" ref="S43" si="65">SUM(O43:O47)</f>
        <v>0</v>
      </c>
      <c r="T43" s="213">
        <f t="shared" ref="T43" si="66">COUNT(N43:N47)</f>
        <v>0</v>
      </c>
      <c r="U43" s="199"/>
      <c r="V43" s="200"/>
      <c r="W43" s="199"/>
      <c r="X43" s="200"/>
      <c r="Y43" s="199"/>
      <c r="Z43" s="200"/>
      <c r="AA43" s="207"/>
      <c r="AB43" s="213">
        <f t="shared" ref="AB43" si="67">+AA43+Z43+V43+Q43+R43+S43+T43+X43</f>
        <v>0</v>
      </c>
      <c r="AC43" s="204" t="str">
        <f t="shared" ref="AC43" si="68">IF(L43="","",(AB43/$AM43))</f>
        <v/>
      </c>
      <c r="AD43" s="199"/>
      <c r="AE43" s="200"/>
      <c r="AF43" s="204" t="str">
        <f t="shared" ref="AF43" si="69">IF(AD43="","",(AE43/$AM43))</f>
        <v/>
      </c>
      <c r="AG43" s="199"/>
      <c r="AH43" s="200"/>
      <c r="AI43" s="204" t="str">
        <f t="shared" ref="AI43" si="70">IF(AG43="","",(AH43/$AM43))</f>
        <v/>
      </c>
      <c r="AJ43" s="199"/>
      <c r="AK43" s="208"/>
      <c r="AL43" s="208"/>
      <c r="AM43" s="238">
        <f t="shared" ref="AM43" si="71">AK43+AB43+AH43+AE43</f>
        <v>0</v>
      </c>
    </row>
    <row r="44" spans="1:41" ht="15" customHeight="1" x14ac:dyDescent="0.25">
      <c r="A44" s="214"/>
      <c r="B44" s="220"/>
      <c r="C44" s="220"/>
      <c r="D44" s="220"/>
      <c r="E44" s="199"/>
      <c r="F44" s="236"/>
      <c r="G44" s="199"/>
      <c r="H44" s="216"/>
      <c r="I44" s="199"/>
      <c r="J44" s="216"/>
      <c r="K44" s="103"/>
      <c r="L44" s="103"/>
      <c r="M44" s="103"/>
      <c r="N44" s="102"/>
      <c r="O44" s="102"/>
      <c r="P44" s="105">
        <f t="shared" ref="P44:P47" si="72">N44*O44</f>
        <v>0</v>
      </c>
      <c r="Q44" s="213"/>
      <c r="R44" s="213"/>
      <c r="S44" s="213"/>
      <c r="T44" s="213"/>
      <c r="U44" s="199"/>
      <c r="V44" s="200"/>
      <c r="W44" s="199"/>
      <c r="X44" s="200"/>
      <c r="Y44" s="199"/>
      <c r="Z44" s="200"/>
      <c r="AA44" s="207"/>
      <c r="AB44" s="213"/>
      <c r="AC44" s="205"/>
      <c r="AD44" s="199"/>
      <c r="AE44" s="200"/>
      <c r="AF44" s="205"/>
      <c r="AG44" s="199"/>
      <c r="AH44" s="200"/>
      <c r="AI44" s="205"/>
      <c r="AJ44" s="199"/>
      <c r="AK44" s="209"/>
      <c r="AL44" s="209"/>
      <c r="AM44" s="239"/>
      <c r="AO44" t="s">
        <v>212</v>
      </c>
    </row>
    <row r="45" spans="1:41" ht="15" customHeight="1" x14ac:dyDescent="0.25">
      <c r="A45" s="214"/>
      <c r="B45" s="220"/>
      <c r="C45" s="220"/>
      <c r="D45" s="220"/>
      <c r="E45" s="199"/>
      <c r="F45" s="236"/>
      <c r="G45" s="199"/>
      <c r="H45" s="216"/>
      <c r="I45" s="199"/>
      <c r="J45" s="216"/>
      <c r="K45" s="103"/>
      <c r="L45" s="103"/>
      <c r="M45" s="103"/>
      <c r="N45" s="102"/>
      <c r="O45" s="102"/>
      <c r="P45" s="105">
        <f t="shared" si="72"/>
        <v>0</v>
      </c>
      <c r="Q45" s="213"/>
      <c r="R45" s="213"/>
      <c r="S45" s="213"/>
      <c r="T45" s="213"/>
      <c r="U45" s="199"/>
      <c r="V45" s="200"/>
      <c r="W45" s="199"/>
      <c r="X45" s="200"/>
      <c r="Y45" s="199"/>
      <c r="Z45" s="200"/>
      <c r="AA45" s="207"/>
      <c r="AB45" s="213"/>
      <c r="AC45" s="205"/>
      <c r="AD45" s="199"/>
      <c r="AE45" s="200"/>
      <c r="AF45" s="205"/>
      <c r="AG45" s="199"/>
      <c r="AH45" s="200"/>
      <c r="AI45" s="205"/>
      <c r="AJ45" s="199"/>
      <c r="AK45" s="209"/>
      <c r="AL45" s="209"/>
      <c r="AM45" s="239"/>
      <c r="AO45" t="s">
        <v>213</v>
      </c>
    </row>
    <row r="46" spans="1:41" ht="15" customHeight="1" x14ac:dyDescent="0.25">
      <c r="A46" s="214"/>
      <c r="B46" s="220"/>
      <c r="C46" s="220"/>
      <c r="D46" s="220"/>
      <c r="E46" s="199"/>
      <c r="F46" s="236"/>
      <c r="G46" s="199"/>
      <c r="H46" s="216"/>
      <c r="I46" s="199"/>
      <c r="J46" s="216"/>
      <c r="K46" s="103"/>
      <c r="L46" s="103"/>
      <c r="M46" s="103"/>
      <c r="N46" s="102"/>
      <c r="O46" s="102"/>
      <c r="P46" s="105">
        <f t="shared" si="72"/>
        <v>0</v>
      </c>
      <c r="Q46" s="213"/>
      <c r="R46" s="213"/>
      <c r="S46" s="213"/>
      <c r="T46" s="213"/>
      <c r="U46" s="199"/>
      <c r="V46" s="200"/>
      <c r="W46" s="199"/>
      <c r="X46" s="200"/>
      <c r="Y46" s="199"/>
      <c r="Z46" s="200"/>
      <c r="AA46" s="207"/>
      <c r="AB46" s="213"/>
      <c r="AC46" s="205"/>
      <c r="AD46" s="199"/>
      <c r="AE46" s="200"/>
      <c r="AF46" s="205"/>
      <c r="AG46" s="199"/>
      <c r="AH46" s="200"/>
      <c r="AI46" s="205"/>
      <c r="AJ46" s="199"/>
      <c r="AK46" s="209"/>
      <c r="AL46" s="209"/>
      <c r="AM46" s="239"/>
    </row>
    <row r="47" spans="1:41" ht="15" customHeight="1" x14ac:dyDescent="0.25">
      <c r="A47" s="214"/>
      <c r="B47" s="221"/>
      <c r="C47" s="221"/>
      <c r="D47" s="221"/>
      <c r="E47" s="199"/>
      <c r="F47" s="237"/>
      <c r="G47" s="199"/>
      <c r="H47" s="217"/>
      <c r="I47" s="199"/>
      <c r="J47" s="217"/>
      <c r="K47" s="103"/>
      <c r="L47" s="103"/>
      <c r="M47" s="103"/>
      <c r="N47" s="102"/>
      <c r="O47" s="102"/>
      <c r="P47" s="105">
        <f t="shared" si="72"/>
        <v>0</v>
      </c>
      <c r="Q47" s="213"/>
      <c r="R47" s="213"/>
      <c r="S47" s="213"/>
      <c r="T47" s="213"/>
      <c r="U47" s="199"/>
      <c r="V47" s="200"/>
      <c r="W47" s="199"/>
      <c r="X47" s="200"/>
      <c r="Y47" s="199"/>
      <c r="Z47" s="200"/>
      <c r="AA47" s="207"/>
      <c r="AB47" s="213"/>
      <c r="AC47" s="206"/>
      <c r="AD47" s="199"/>
      <c r="AE47" s="200"/>
      <c r="AF47" s="206"/>
      <c r="AG47" s="199"/>
      <c r="AH47" s="200"/>
      <c r="AI47" s="206"/>
      <c r="AJ47" s="199"/>
      <c r="AK47" s="210"/>
      <c r="AL47" s="210"/>
      <c r="AM47" s="239"/>
    </row>
    <row r="48" spans="1:41" ht="15" customHeight="1" x14ac:dyDescent="0.25">
      <c r="A48" s="214">
        <f>+A43+1</f>
        <v>9</v>
      </c>
      <c r="B48" s="199"/>
      <c r="C48" s="199"/>
      <c r="D48" s="199"/>
      <c r="E48" s="199"/>
      <c r="F48" s="235" t="str">
        <f t="shared" ref="F48" si="73">IF(AM48=40,"TIEMPO COMPLETO",IF(AM48&gt;=20,"MEDIO TIEMPO",IF(AM48&gt;=1,"TIEMPO PARCIAL","")))</f>
        <v/>
      </c>
      <c r="G48" s="199"/>
      <c r="H48" s="215"/>
      <c r="I48" s="199"/>
      <c r="J48" s="215"/>
      <c r="K48" s="103"/>
      <c r="L48" s="103"/>
      <c r="M48" s="103"/>
      <c r="N48" s="102"/>
      <c r="O48" s="102"/>
      <c r="P48" s="105">
        <f>N48*O48</f>
        <v>0</v>
      </c>
      <c r="Q48" s="213">
        <f>SUM(P48:P52)</f>
        <v>0</v>
      </c>
      <c r="R48" s="213">
        <f t="shared" ref="R48" si="74">COUNT(N48:N52)</f>
        <v>0</v>
      </c>
      <c r="S48" s="213">
        <f t="shared" ref="S48" si="75">SUM(O48:O52)</f>
        <v>0</v>
      </c>
      <c r="T48" s="213">
        <f t="shared" ref="T48" si="76">COUNT(N48:N52)</f>
        <v>0</v>
      </c>
      <c r="U48" s="199"/>
      <c r="V48" s="200"/>
      <c r="W48" s="199"/>
      <c r="X48" s="200"/>
      <c r="Y48" s="199"/>
      <c r="Z48" s="200"/>
      <c r="AA48" s="207"/>
      <c r="AB48" s="213">
        <f t="shared" ref="AB48" si="77">+AA48+Z48+V48+Q48+R48+S48+T48+X48</f>
        <v>0</v>
      </c>
      <c r="AC48" s="204" t="str">
        <f t="shared" ref="AC48" si="78">IF(L48="","",(AB48/$AM48))</f>
        <v/>
      </c>
      <c r="AD48" s="199"/>
      <c r="AE48" s="200"/>
      <c r="AF48" s="204" t="str">
        <f t="shared" ref="AF48" si="79">IF(AD48="","",(AE48/$AM48))</f>
        <v/>
      </c>
      <c r="AG48" s="199"/>
      <c r="AH48" s="200"/>
      <c r="AI48" s="204" t="str">
        <f t="shared" ref="AI48" si="80">IF(AG48="","",(AH48/$AM48))</f>
        <v/>
      </c>
      <c r="AJ48" s="199"/>
      <c r="AK48" s="208"/>
      <c r="AL48" s="208"/>
      <c r="AM48" s="238">
        <f t="shared" ref="AM48" si="81">AK48+AB48+AH48+AE48</f>
        <v>0</v>
      </c>
      <c r="AO48" t="s">
        <v>214</v>
      </c>
    </row>
    <row r="49" spans="1:41" ht="15" customHeight="1" x14ac:dyDescent="0.25">
      <c r="A49" s="214"/>
      <c r="B49" s="199"/>
      <c r="C49" s="199"/>
      <c r="D49" s="199"/>
      <c r="E49" s="199"/>
      <c r="F49" s="236"/>
      <c r="G49" s="199"/>
      <c r="H49" s="216"/>
      <c r="I49" s="199"/>
      <c r="J49" s="216"/>
      <c r="K49" s="103"/>
      <c r="L49" s="103"/>
      <c r="M49" s="103"/>
      <c r="N49" s="102"/>
      <c r="O49" s="102"/>
      <c r="P49" s="105">
        <f t="shared" ref="P49:P52" si="82">N49*O49</f>
        <v>0</v>
      </c>
      <c r="Q49" s="213"/>
      <c r="R49" s="213"/>
      <c r="S49" s="213"/>
      <c r="T49" s="213"/>
      <c r="U49" s="199"/>
      <c r="V49" s="200"/>
      <c r="W49" s="199"/>
      <c r="X49" s="200"/>
      <c r="Y49" s="199"/>
      <c r="Z49" s="200"/>
      <c r="AA49" s="207"/>
      <c r="AB49" s="213"/>
      <c r="AC49" s="205"/>
      <c r="AD49" s="199"/>
      <c r="AE49" s="200"/>
      <c r="AF49" s="205"/>
      <c r="AG49" s="199"/>
      <c r="AH49" s="200"/>
      <c r="AI49" s="205"/>
      <c r="AJ49" s="199"/>
      <c r="AK49" s="209"/>
      <c r="AL49" s="209"/>
      <c r="AM49" s="239"/>
      <c r="AO49" t="s">
        <v>215</v>
      </c>
    </row>
    <row r="50" spans="1:41" ht="15" customHeight="1" x14ac:dyDescent="0.25">
      <c r="A50" s="214"/>
      <c r="B50" s="199"/>
      <c r="C50" s="199"/>
      <c r="D50" s="199"/>
      <c r="E50" s="199"/>
      <c r="F50" s="236"/>
      <c r="G50" s="199"/>
      <c r="H50" s="216"/>
      <c r="I50" s="199"/>
      <c r="J50" s="216"/>
      <c r="K50" s="103"/>
      <c r="L50" s="103"/>
      <c r="M50" s="103"/>
      <c r="N50" s="102"/>
      <c r="O50" s="102"/>
      <c r="P50" s="105">
        <f t="shared" si="82"/>
        <v>0</v>
      </c>
      <c r="Q50" s="213"/>
      <c r="R50" s="213"/>
      <c r="S50" s="213"/>
      <c r="T50" s="213"/>
      <c r="U50" s="199"/>
      <c r="V50" s="200"/>
      <c r="W50" s="199"/>
      <c r="X50" s="200"/>
      <c r="Y50" s="199"/>
      <c r="Z50" s="200"/>
      <c r="AA50" s="207"/>
      <c r="AB50" s="213"/>
      <c r="AC50" s="205"/>
      <c r="AD50" s="199"/>
      <c r="AE50" s="200"/>
      <c r="AF50" s="205"/>
      <c r="AG50" s="199"/>
      <c r="AH50" s="200"/>
      <c r="AI50" s="205"/>
      <c r="AJ50" s="199"/>
      <c r="AK50" s="209"/>
      <c r="AL50" s="209"/>
      <c r="AM50" s="239"/>
      <c r="AO50" t="s">
        <v>216</v>
      </c>
    </row>
    <row r="51" spans="1:41" ht="15" customHeight="1" x14ac:dyDescent="0.25">
      <c r="A51" s="214"/>
      <c r="B51" s="199"/>
      <c r="C51" s="199"/>
      <c r="D51" s="199"/>
      <c r="E51" s="199"/>
      <c r="F51" s="236"/>
      <c r="G51" s="199"/>
      <c r="H51" s="216"/>
      <c r="I51" s="199"/>
      <c r="J51" s="216"/>
      <c r="K51" s="103"/>
      <c r="L51" s="103"/>
      <c r="M51" s="103"/>
      <c r="N51" s="102"/>
      <c r="O51" s="102"/>
      <c r="P51" s="105">
        <f t="shared" si="82"/>
        <v>0</v>
      </c>
      <c r="Q51" s="213"/>
      <c r="R51" s="213"/>
      <c r="S51" s="213"/>
      <c r="T51" s="213"/>
      <c r="U51" s="199"/>
      <c r="V51" s="200"/>
      <c r="W51" s="199"/>
      <c r="X51" s="200"/>
      <c r="Y51" s="199"/>
      <c r="Z51" s="200"/>
      <c r="AA51" s="207"/>
      <c r="AB51" s="213"/>
      <c r="AC51" s="205"/>
      <c r="AD51" s="199"/>
      <c r="AE51" s="200"/>
      <c r="AF51" s="205"/>
      <c r="AG51" s="199"/>
      <c r="AH51" s="200"/>
      <c r="AI51" s="205"/>
      <c r="AJ51" s="199"/>
      <c r="AK51" s="209"/>
      <c r="AL51" s="209"/>
      <c r="AM51" s="239"/>
      <c r="AO51" t="s">
        <v>217</v>
      </c>
    </row>
    <row r="52" spans="1:41" ht="15" customHeight="1" x14ac:dyDescent="0.25">
      <c r="A52" s="214"/>
      <c r="B52" s="199"/>
      <c r="C52" s="199"/>
      <c r="D52" s="199"/>
      <c r="E52" s="199"/>
      <c r="F52" s="237"/>
      <c r="G52" s="199"/>
      <c r="H52" s="217"/>
      <c r="I52" s="199"/>
      <c r="J52" s="217"/>
      <c r="K52" s="103"/>
      <c r="L52" s="103"/>
      <c r="M52" s="103"/>
      <c r="N52" s="102"/>
      <c r="O52" s="102"/>
      <c r="P52" s="105">
        <f t="shared" si="82"/>
        <v>0</v>
      </c>
      <c r="Q52" s="213"/>
      <c r="R52" s="213"/>
      <c r="S52" s="213"/>
      <c r="T52" s="213"/>
      <c r="U52" s="199"/>
      <c r="V52" s="200"/>
      <c r="W52" s="199"/>
      <c r="X52" s="200"/>
      <c r="Y52" s="199"/>
      <c r="Z52" s="200"/>
      <c r="AA52" s="207"/>
      <c r="AB52" s="213"/>
      <c r="AC52" s="206"/>
      <c r="AD52" s="199"/>
      <c r="AE52" s="200"/>
      <c r="AF52" s="206"/>
      <c r="AG52" s="199"/>
      <c r="AH52" s="200"/>
      <c r="AI52" s="206"/>
      <c r="AJ52" s="199"/>
      <c r="AK52" s="210"/>
      <c r="AL52" s="210"/>
      <c r="AM52" s="239"/>
      <c r="AO52" t="s">
        <v>218</v>
      </c>
    </row>
    <row r="53" spans="1:41" ht="15" customHeight="1" x14ac:dyDescent="0.25">
      <c r="A53" s="214">
        <f>+A48+1</f>
        <v>10</v>
      </c>
      <c r="B53" s="199"/>
      <c r="C53" s="199"/>
      <c r="D53" s="199"/>
      <c r="E53" s="199"/>
      <c r="F53" s="235" t="str">
        <f t="shared" ref="F53" si="83">IF(AM53=40,"TIEMPO COMPLETO",IF(AM53&gt;=20,"MEDIO TIEMPO",IF(AM53&gt;=1,"TIEMPO PARCIAL","")))</f>
        <v/>
      </c>
      <c r="G53" s="199"/>
      <c r="H53" s="215"/>
      <c r="I53" s="199"/>
      <c r="J53" s="215"/>
      <c r="K53" s="103"/>
      <c r="L53" s="103"/>
      <c r="M53" s="103"/>
      <c r="N53" s="102"/>
      <c r="O53" s="102"/>
      <c r="P53" s="105">
        <f>N53*O53</f>
        <v>0</v>
      </c>
      <c r="Q53" s="213">
        <f>SUM(P53:P57)</f>
        <v>0</v>
      </c>
      <c r="R53" s="213">
        <f t="shared" ref="R53" si="84">COUNT(N53:N57)</f>
        <v>0</v>
      </c>
      <c r="S53" s="213">
        <f t="shared" ref="S53" si="85">SUM(O53:O57)</f>
        <v>0</v>
      </c>
      <c r="T53" s="213">
        <f t="shared" ref="T53" si="86">COUNT(N53:N57)</f>
        <v>0</v>
      </c>
      <c r="U53" s="199"/>
      <c r="V53" s="200"/>
      <c r="W53" s="199"/>
      <c r="X53" s="200"/>
      <c r="Y53" s="199"/>
      <c r="Z53" s="200"/>
      <c r="AA53" s="207"/>
      <c r="AB53" s="213">
        <f t="shared" ref="AB53" si="87">+AA53+Z53+V53+Q53+R53+S53+T53+X53</f>
        <v>0</v>
      </c>
      <c r="AC53" s="204" t="str">
        <f t="shared" ref="AC53" si="88">IF(L53="","",(AB53/$AM53))</f>
        <v/>
      </c>
      <c r="AD53" s="199"/>
      <c r="AE53" s="200"/>
      <c r="AF53" s="204" t="str">
        <f t="shared" ref="AF53" si="89">IF(AD53="","",(AE53/$AM53))</f>
        <v/>
      </c>
      <c r="AG53" s="199"/>
      <c r="AH53" s="200"/>
      <c r="AI53" s="204" t="str">
        <f t="shared" ref="AI53" si="90">IF(AG53="","",(AH53/$AM53))</f>
        <v/>
      </c>
      <c r="AJ53" s="199"/>
      <c r="AK53" s="208"/>
      <c r="AL53" s="208"/>
      <c r="AM53" s="238">
        <f t="shared" ref="AM53" si="91">AK53+AB53+AH53+AE53</f>
        <v>0</v>
      </c>
    </row>
    <row r="54" spans="1:41" ht="15" customHeight="1" x14ac:dyDescent="0.25">
      <c r="A54" s="214"/>
      <c r="B54" s="199"/>
      <c r="C54" s="199"/>
      <c r="D54" s="199"/>
      <c r="E54" s="199"/>
      <c r="F54" s="236"/>
      <c r="G54" s="199"/>
      <c r="H54" s="216"/>
      <c r="I54" s="199"/>
      <c r="J54" s="216"/>
      <c r="K54" s="103"/>
      <c r="L54" s="103"/>
      <c r="M54" s="103"/>
      <c r="N54" s="102"/>
      <c r="O54" s="102"/>
      <c r="P54" s="105">
        <f t="shared" ref="P54:P57" si="92">N54*O54</f>
        <v>0</v>
      </c>
      <c r="Q54" s="213"/>
      <c r="R54" s="213"/>
      <c r="S54" s="213"/>
      <c r="T54" s="213"/>
      <c r="U54" s="199"/>
      <c r="V54" s="200"/>
      <c r="W54" s="199"/>
      <c r="X54" s="200"/>
      <c r="Y54" s="199"/>
      <c r="Z54" s="200"/>
      <c r="AA54" s="207"/>
      <c r="AB54" s="213"/>
      <c r="AC54" s="205"/>
      <c r="AD54" s="199"/>
      <c r="AE54" s="200"/>
      <c r="AF54" s="205"/>
      <c r="AG54" s="199"/>
      <c r="AH54" s="200"/>
      <c r="AI54" s="205"/>
      <c r="AJ54" s="199"/>
      <c r="AK54" s="209"/>
      <c r="AL54" s="209"/>
      <c r="AM54" s="239"/>
      <c r="AO54" t="s">
        <v>219</v>
      </c>
    </row>
    <row r="55" spans="1:41" ht="15" customHeight="1" x14ac:dyDescent="0.25">
      <c r="A55" s="214"/>
      <c r="B55" s="199"/>
      <c r="C55" s="199"/>
      <c r="D55" s="199"/>
      <c r="E55" s="199"/>
      <c r="F55" s="236"/>
      <c r="G55" s="199"/>
      <c r="H55" s="216"/>
      <c r="I55" s="199"/>
      <c r="J55" s="216"/>
      <c r="K55" s="103"/>
      <c r="L55" s="103"/>
      <c r="M55" s="103"/>
      <c r="N55" s="102"/>
      <c r="O55" s="102"/>
      <c r="P55" s="105">
        <f t="shared" si="92"/>
        <v>0</v>
      </c>
      <c r="Q55" s="213"/>
      <c r="R55" s="213"/>
      <c r="S55" s="213"/>
      <c r="T55" s="213"/>
      <c r="U55" s="199"/>
      <c r="V55" s="200"/>
      <c r="W55" s="199"/>
      <c r="X55" s="200"/>
      <c r="Y55" s="199"/>
      <c r="Z55" s="200"/>
      <c r="AA55" s="207"/>
      <c r="AB55" s="213"/>
      <c r="AC55" s="205"/>
      <c r="AD55" s="199"/>
      <c r="AE55" s="200"/>
      <c r="AF55" s="205"/>
      <c r="AG55" s="199"/>
      <c r="AH55" s="200"/>
      <c r="AI55" s="205"/>
      <c r="AJ55" s="199"/>
      <c r="AK55" s="209"/>
      <c r="AL55" s="209"/>
      <c r="AM55" s="239"/>
      <c r="AO55" t="s">
        <v>220</v>
      </c>
    </row>
    <row r="56" spans="1:41" ht="15" customHeight="1" x14ac:dyDescent="0.25">
      <c r="A56" s="214"/>
      <c r="B56" s="199"/>
      <c r="C56" s="199"/>
      <c r="D56" s="199"/>
      <c r="E56" s="199"/>
      <c r="F56" s="236"/>
      <c r="G56" s="199"/>
      <c r="H56" s="216"/>
      <c r="I56" s="199"/>
      <c r="J56" s="216"/>
      <c r="K56" s="103"/>
      <c r="L56" s="103"/>
      <c r="M56" s="103"/>
      <c r="N56" s="102"/>
      <c r="O56" s="102"/>
      <c r="P56" s="105">
        <f t="shared" si="92"/>
        <v>0</v>
      </c>
      <c r="Q56" s="213"/>
      <c r="R56" s="213"/>
      <c r="S56" s="213"/>
      <c r="T56" s="213"/>
      <c r="U56" s="199"/>
      <c r="V56" s="200"/>
      <c r="W56" s="199"/>
      <c r="X56" s="200"/>
      <c r="Y56" s="199"/>
      <c r="Z56" s="200"/>
      <c r="AA56" s="207"/>
      <c r="AB56" s="213"/>
      <c r="AC56" s="205"/>
      <c r="AD56" s="199"/>
      <c r="AE56" s="200"/>
      <c r="AF56" s="205"/>
      <c r="AG56" s="199"/>
      <c r="AH56" s="200"/>
      <c r="AI56" s="205"/>
      <c r="AJ56" s="199"/>
      <c r="AK56" s="209"/>
      <c r="AL56" s="209"/>
      <c r="AM56" s="239"/>
      <c r="AO56" t="s">
        <v>221</v>
      </c>
    </row>
    <row r="57" spans="1:41" ht="15" customHeight="1" x14ac:dyDescent="0.25">
      <c r="A57" s="214"/>
      <c r="B57" s="199"/>
      <c r="C57" s="199"/>
      <c r="D57" s="199"/>
      <c r="E57" s="199"/>
      <c r="F57" s="237"/>
      <c r="G57" s="199"/>
      <c r="H57" s="217"/>
      <c r="I57" s="199"/>
      <c r="J57" s="217"/>
      <c r="K57" s="103"/>
      <c r="L57" s="103"/>
      <c r="M57" s="103"/>
      <c r="N57" s="102"/>
      <c r="O57" s="102"/>
      <c r="P57" s="105">
        <f t="shared" si="92"/>
        <v>0</v>
      </c>
      <c r="Q57" s="213"/>
      <c r="R57" s="213"/>
      <c r="S57" s="213"/>
      <c r="T57" s="213"/>
      <c r="U57" s="199"/>
      <c r="V57" s="200"/>
      <c r="W57" s="199"/>
      <c r="X57" s="200"/>
      <c r="Y57" s="199"/>
      <c r="Z57" s="200"/>
      <c r="AA57" s="207"/>
      <c r="AB57" s="213"/>
      <c r="AC57" s="206"/>
      <c r="AD57" s="199"/>
      <c r="AE57" s="200"/>
      <c r="AF57" s="206"/>
      <c r="AG57" s="199"/>
      <c r="AH57" s="200"/>
      <c r="AI57" s="206"/>
      <c r="AJ57" s="199"/>
      <c r="AK57" s="210"/>
      <c r="AL57" s="210"/>
      <c r="AM57" s="239"/>
      <c r="AO57" t="s">
        <v>222</v>
      </c>
    </row>
    <row r="58" spans="1:41" ht="15" customHeight="1" x14ac:dyDescent="0.25">
      <c r="A58" s="214">
        <f>+A53+1</f>
        <v>11</v>
      </c>
      <c r="B58" s="219"/>
      <c r="C58" s="219"/>
      <c r="D58" s="219"/>
      <c r="E58" s="199"/>
      <c r="F58" s="235" t="str">
        <f t="shared" ref="F58" si="93">IF(AM58=40,"TIEMPO COMPLETO",IF(AM58&gt;=20,"MEDIO TIEMPO",IF(AM58&gt;=1,"TIEMPO PARCIAL","")))</f>
        <v/>
      </c>
      <c r="G58" s="199"/>
      <c r="H58" s="215"/>
      <c r="I58" s="199"/>
      <c r="J58" s="215"/>
      <c r="K58" s="103"/>
      <c r="L58" s="103"/>
      <c r="M58" s="103"/>
      <c r="N58" s="102"/>
      <c r="O58" s="102"/>
      <c r="P58" s="105">
        <f>N58*O58</f>
        <v>0</v>
      </c>
      <c r="Q58" s="213">
        <f>SUM(P58:P62)</f>
        <v>0</v>
      </c>
      <c r="R58" s="213">
        <f t="shared" ref="R58" si="94">COUNT(N58:N62)</f>
        <v>0</v>
      </c>
      <c r="S58" s="213">
        <f t="shared" ref="S58" si="95">SUM(O58:O62)</f>
        <v>0</v>
      </c>
      <c r="T58" s="213">
        <f t="shared" ref="T58" si="96">COUNT(N58:N62)</f>
        <v>0</v>
      </c>
      <c r="U58" s="199"/>
      <c r="V58" s="200"/>
      <c r="W58" s="199"/>
      <c r="X58" s="200"/>
      <c r="Y58" s="199"/>
      <c r="Z58" s="200"/>
      <c r="AA58" s="207"/>
      <c r="AB58" s="213">
        <f t="shared" ref="AB58" si="97">+AA58+Z58+V58+Q58+R58+S58+T58+X58</f>
        <v>0</v>
      </c>
      <c r="AC58" s="204" t="str">
        <f t="shared" ref="AC58" si="98">IF(L58="","",(AB58/$AM58))</f>
        <v/>
      </c>
      <c r="AD58" s="199"/>
      <c r="AE58" s="200"/>
      <c r="AF58" s="204" t="str">
        <f t="shared" ref="AF58" si="99">IF(AD58="","",(AE58/$AM58))</f>
        <v/>
      </c>
      <c r="AG58" s="199"/>
      <c r="AH58" s="200"/>
      <c r="AI58" s="204" t="str">
        <f t="shared" ref="AI58" si="100">IF(AG58="","",(AH58/$AM58))</f>
        <v/>
      </c>
      <c r="AJ58" s="199"/>
      <c r="AK58" s="208"/>
      <c r="AL58" s="208"/>
      <c r="AM58" s="238">
        <f t="shared" ref="AM58" si="101">AK58+AB58+AH58+AE58</f>
        <v>0</v>
      </c>
      <c r="AO58" t="s">
        <v>223</v>
      </c>
    </row>
    <row r="59" spans="1:41" ht="15" customHeight="1" x14ac:dyDescent="0.25">
      <c r="A59" s="214"/>
      <c r="B59" s="220"/>
      <c r="C59" s="220"/>
      <c r="D59" s="220"/>
      <c r="E59" s="199"/>
      <c r="F59" s="236"/>
      <c r="G59" s="199"/>
      <c r="H59" s="216"/>
      <c r="I59" s="199"/>
      <c r="J59" s="216"/>
      <c r="K59" s="103"/>
      <c r="L59" s="103"/>
      <c r="M59" s="103"/>
      <c r="N59" s="102"/>
      <c r="O59" s="102"/>
      <c r="P59" s="105">
        <f t="shared" ref="P59:P62" si="102">N59*O59</f>
        <v>0</v>
      </c>
      <c r="Q59" s="213"/>
      <c r="R59" s="213"/>
      <c r="S59" s="213"/>
      <c r="T59" s="213"/>
      <c r="U59" s="199"/>
      <c r="V59" s="200"/>
      <c r="W59" s="199"/>
      <c r="X59" s="200"/>
      <c r="Y59" s="199"/>
      <c r="Z59" s="200"/>
      <c r="AA59" s="207"/>
      <c r="AB59" s="213"/>
      <c r="AC59" s="205"/>
      <c r="AD59" s="199"/>
      <c r="AE59" s="200"/>
      <c r="AF59" s="205"/>
      <c r="AG59" s="199"/>
      <c r="AH59" s="200"/>
      <c r="AI59" s="205"/>
      <c r="AJ59" s="199"/>
      <c r="AK59" s="209"/>
      <c r="AL59" s="209"/>
      <c r="AM59" s="239"/>
      <c r="AO59" t="s">
        <v>224</v>
      </c>
    </row>
    <row r="60" spans="1:41" ht="15" customHeight="1" x14ac:dyDescent="0.25">
      <c r="A60" s="214"/>
      <c r="B60" s="220"/>
      <c r="C60" s="220"/>
      <c r="D60" s="220"/>
      <c r="E60" s="199"/>
      <c r="F60" s="236"/>
      <c r="G60" s="199"/>
      <c r="H60" s="216"/>
      <c r="I60" s="199"/>
      <c r="J60" s="216"/>
      <c r="K60" s="103"/>
      <c r="L60" s="103"/>
      <c r="M60" s="103"/>
      <c r="N60" s="102"/>
      <c r="O60" s="102"/>
      <c r="P60" s="105">
        <f t="shared" si="102"/>
        <v>0</v>
      </c>
      <c r="Q60" s="213"/>
      <c r="R60" s="213"/>
      <c r="S60" s="213"/>
      <c r="T60" s="213"/>
      <c r="U60" s="199"/>
      <c r="V60" s="200"/>
      <c r="W60" s="199"/>
      <c r="X60" s="200"/>
      <c r="Y60" s="199"/>
      <c r="Z60" s="200"/>
      <c r="AA60" s="207"/>
      <c r="AB60" s="213"/>
      <c r="AC60" s="205"/>
      <c r="AD60" s="199"/>
      <c r="AE60" s="200"/>
      <c r="AF60" s="205"/>
      <c r="AG60" s="199"/>
      <c r="AH60" s="200"/>
      <c r="AI60" s="205"/>
      <c r="AJ60" s="199"/>
      <c r="AK60" s="209"/>
      <c r="AL60" s="209"/>
      <c r="AM60" s="239"/>
      <c r="AO60" t="s">
        <v>225</v>
      </c>
    </row>
    <row r="61" spans="1:41" ht="15" customHeight="1" x14ac:dyDescent="0.25">
      <c r="A61" s="214"/>
      <c r="B61" s="220"/>
      <c r="C61" s="220"/>
      <c r="D61" s="220"/>
      <c r="E61" s="199"/>
      <c r="F61" s="236"/>
      <c r="G61" s="199"/>
      <c r="H61" s="216"/>
      <c r="I61" s="199"/>
      <c r="J61" s="216"/>
      <c r="K61" s="103"/>
      <c r="L61" s="103"/>
      <c r="M61" s="103"/>
      <c r="N61" s="102"/>
      <c r="O61" s="102"/>
      <c r="P61" s="105">
        <f t="shared" si="102"/>
        <v>0</v>
      </c>
      <c r="Q61" s="213"/>
      <c r="R61" s="213"/>
      <c r="S61" s="213"/>
      <c r="T61" s="213"/>
      <c r="U61" s="199"/>
      <c r="V61" s="200"/>
      <c r="W61" s="199"/>
      <c r="X61" s="200"/>
      <c r="Y61" s="199"/>
      <c r="Z61" s="200"/>
      <c r="AA61" s="207"/>
      <c r="AB61" s="213"/>
      <c r="AC61" s="205"/>
      <c r="AD61" s="199"/>
      <c r="AE61" s="200"/>
      <c r="AF61" s="205"/>
      <c r="AG61" s="199"/>
      <c r="AH61" s="200"/>
      <c r="AI61" s="205"/>
      <c r="AJ61" s="199"/>
      <c r="AK61" s="209"/>
      <c r="AL61" s="209"/>
      <c r="AM61" s="239"/>
      <c r="AO61" t="s">
        <v>226</v>
      </c>
    </row>
    <row r="62" spans="1:41" ht="15" customHeight="1" x14ac:dyDescent="0.25">
      <c r="A62" s="214"/>
      <c r="B62" s="221"/>
      <c r="C62" s="221"/>
      <c r="D62" s="221"/>
      <c r="E62" s="199"/>
      <c r="F62" s="237"/>
      <c r="G62" s="199"/>
      <c r="H62" s="217"/>
      <c r="I62" s="199"/>
      <c r="J62" s="217"/>
      <c r="K62" s="103"/>
      <c r="L62" s="103"/>
      <c r="M62" s="103"/>
      <c r="N62" s="102"/>
      <c r="O62" s="102"/>
      <c r="P62" s="105">
        <f t="shared" si="102"/>
        <v>0</v>
      </c>
      <c r="Q62" s="213"/>
      <c r="R62" s="213"/>
      <c r="S62" s="213"/>
      <c r="T62" s="213"/>
      <c r="U62" s="199"/>
      <c r="V62" s="200"/>
      <c r="W62" s="199"/>
      <c r="X62" s="200"/>
      <c r="Y62" s="199"/>
      <c r="Z62" s="200"/>
      <c r="AA62" s="207"/>
      <c r="AB62" s="213"/>
      <c r="AC62" s="206"/>
      <c r="AD62" s="199"/>
      <c r="AE62" s="200"/>
      <c r="AF62" s="206"/>
      <c r="AG62" s="199"/>
      <c r="AH62" s="200"/>
      <c r="AI62" s="206"/>
      <c r="AJ62" s="199"/>
      <c r="AK62" s="210"/>
      <c r="AL62" s="210"/>
      <c r="AM62" s="239"/>
      <c r="AO62" t="s">
        <v>227</v>
      </c>
    </row>
    <row r="63" spans="1:41" ht="15" customHeight="1" x14ac:dyDescent="0.25">
      <c r="A63" s="214">
        <f>+A58+1</f>
        <v>12</v>
      </c>
      <c r="B63" s="199"/>
      <c r="C63" s="199"/>
      <c r="D63" s="199"/>
      <c r="E63" s="199"/>
      <c r="F63" s="235" t="str">
        <f t="shared" ref="F63" si="103">IF(AM63=40,"TIEMPO COMPLETO",IF(AM63&gt;=20,"MEDIO TIEMPO",IF(AM63&gt;=1,"TIEMPO PARCIAL","")))</f>
        <v/>
      </c>
      <c r="G63" s="219"/>
      <c r="H63" s="215"/>
      <c r="I63" s="219"/>
      <c r="J63" s="215"/>
      <c r="K63" s="103"/>
      <c r="L63" s="103"/>
      <c r="M63" s="103"/>
      <c r="N63" s="102"/>
      <c r="O63" s="102"/>
      <c r="P63" s="105">
        <f>N63*O63</f>
        <v>0</v>
      </c>
      <c r="Q63" s="213">
        <f>SUM(P63:P67)</f>
        <v>0</v>
      </c>
      <c r="R63" s="213">
        <f t="shared" ref="R63" si="104">COUNT(N63:N67)</f>
        <v>0</v>
      </c>
      <c r="S63" s="213">
        <f t="shared" ref="S63" si="105">SUM(O63:O67)</f>
        <v>0</v>
      </c>
      <c r="T63" s="213">
        <f t="shared" ref="T63" si="106">COUNT(N63:N67)</f>
        <v>0</v>
      </c>
      <c r="U63" s="199"/>
      <c r="V63" s="200"/>
      <c r="W63" s="199"/>
      <c r="X63" s="200"/>
      <c r="Y63" s="199"/>
      <c r="Z63" s="200"/>
      <c r="AA63" s="207"/>
      <c r="AB63" s="213">
        <f t="shared" ref="AB63" si="107">+AA63+Z63+V63+Q63+R63+S63+T63+X63</f>
        <v>0</v>
      </c>
      <c r="AC63" s="204" t="str">
        <f t="shared" ref="AC63" si="108">IF(L63="","",(AB63/$AM63))</f>
        <v/>
      </c>
      <c r="AD63" s="199"/>
      <c r="AE63" s="200"/>
      <c r="AF63" s="204" t="str">
        <f t="shared" ref="AF63" si="109">IF(AD63="","",(AE63/$AM63))</f>
        <v/>
      </c>
      <c r="AG63" s="199"/>
      <c r="AH63" s="200"/>
      <c r="AI63" s="204" t="str">
        <f t="shared" ref="AI63" si="110">IF(AG63="","",(AH63/$AM63))</f>
        <v/>
      </c>
      <c r="AJ63" s="199"/>
      <c r="AK63" s="208"/>
      <c r="AL63" s="208"/>
      <c r="AM63" s="238">
        <f t="shared" ref="AM63" si="111">AK63+AB63+AH63+AE63</f>
        <v>0</v>
      </c>
      <c r="AO63" t="s">
        <v>228</v>
      </c>
    </row>
    <row r="64" spans="1:41" ht="15" customHeight="1" x14ac:dyDescent="0.25">
      <c r="A64" s="214"/>
      <c r="B64" s="199"/>
      <c r="C64" s="199"/>
      <c r="D64" s="199"/>
      <c r="E64" s="199"/>
      <c r="F64" s="236"/>
      <c r="G64" s="220"/>
      <c r="H64" s="216"/>
      <c r="I64" s="220"/>
      <c r="J64" s="216"/>
      <c r="K64" s="103"/>
      <c r="L64" s="103"/>
      <c r="M64" s="103"/>
      <c r="N64" s="102"/>
      <c r="O64" s="102"/>
      <c r="P64" s="105">
        <f t="shared" ref="P64:P67" si="112">N64*O64</f>
        <v>0</v>
      </c>
      <c r="Q64" s="213"/>
      <c r="R64" s="213"/>
      <c r="S64" s="213"/>
      <c r="T64" s="213"/>
      <c r="U64" s="199"/>
      <c r="V64" s="200"/>
      <c r="W64" s="199"/>
      <c r="X64" s="200"/>
      <c r="Y64" s="199"/>
      <c r="Z64" s="200"/>
      <c r="AA64" s="207"/>
      <c r="AB64" s="213"/>
      <c r="AC64" s="205"/>
      <c r="AD64" s="199"/>
      <c r="AE64" s="200"/>
      <c r="AF64" s="205"/>
      <c r="AG64" s="199"/>
      <c r="AH64" s="200"/>
      <c r="AI64" s="205"/>
      <c r="AJ64" s="199"/>
      <c r="AK64" s="209"/>
      <c r="AL64" s="209"/>
      <c r="AM64" s="239"/>
      <c r="AO64" t="s">
        <v>229</v>
      </c>
    </row>
    <row r="65" spans="1:41" ht="15" customHeight="1" x14ac:dyDescent="0.25">
      <c r="A65" s="214"/>
      <c r="B65" s="199"/>
      <c r="C65" s="199"/>
      <c r="D65" s="199"/>
      <c r="E65" s="199"/>
      <c r="F65" s="236"/>
      <c r="G65" s="220"/>
      <c r="H65" s="216"/>
      <c r="I65" s="220"/>
      <c r="J65" s="216"/>
      <c r="K65" s="103"/>
      <c r="L65" s="103"/>
      <c r="M65" s="103"/>
      <c r="N65" s="102"/>
      <c r="O65" s="102"/>
      <c r="P65" s="105">
        <f t="shared" si="112"/>
        <v>0</v>
      </c>
      <c r="Q65" s="213"/>
      <c r="R65" s="213"/>
      <c r="S65" s="213"/>
      <c r="T65" s="213"/>
      <c r="U65" s="199"/>
      <c r="V65" s="200"/>
      <c r="W65" s="199"/>
      <c r="X65" s="200"/>
      <c r="Y65" s="199"/>
      <c r="Z65" s="200"/>
      <c r="AA65" s="207"/>
      <c r="AB65" s="213"/>
      <c r="AC65" s="205"/>
      <c r="AD65" s="199"/>
      <c r="AE65" s="200"/>
      <c r="AF65" s="205"/>
      <c r="AG65" s="199"/>
      <c r="AH65" s="200"/>
      <c r="AI65" s="205"/>
      <c r="AJ65" s="199"/>
      <c r="AK65" s="209"/>
      <c r="AL65" s="209"/>
      <c r="AM65" s="239"/>
      <c r="AO65" t="s">
        <v>230</v>
      </c>
    </row>
    <row r="66" spans="1:41" ht="15" customHeight="1" x14ac:dyDescent="0.25">
      <c r="A66" s="214"/>
      <c r="B66" s="199"/>
      <c r="C66" s="199"/>
      <c r="D66" s="199"/>
      <c r="E66" s="199"/>
      <c r="F66" s="236"/>
      <c r="G66" s="220"/>
      <c r="H66" s="216"/>
      <c r="I66" s="220"/>
      <c r="J66" s="216"/>
      <c r="K66" s="103"/>
      <c r="L66" s="103"/>
      <c r="M66" s="103"/>
      <c r="N66" s="102"/>
      <c r="O66" s="102"/>
      <c r="P66" s="105">
        <f t="shared" si="112"/>
        <v>0</v>
      </c>
      <c r="Q66" s="213"/>
      <c r="R66" s="213"/>
      <c r="S66" s="213"/>
      <c r="T66" s="213"/>
      <c r="U66" s="199"/>
      <c r="V66" s="200"/>
      <c r="W66" s="199"/>
      <c r="X66" s="200"/>
      <c r="Y66" s="199"/>
      <c r="Z66" s="200"/>
      <c r="AA66" s="207"/>
      <c r="AB66" s="213"/>
      <c r="AC66" s="205"/>
      <c r="AD66" s="199"/>
      <c r="AE66" s="200"/>
      <c r="AF66" s="205"/>
      <c r="AG66" s="199"/>
      <c r="AH66" s="200"/>
      <c r="AI66" s="205"/>
      <c r="AJ66" s="199"/>
      <c r="AK66" s="209"/>
      <c r="AL66" s="209"/>
      <c r="AM66" s="239"/>
      <c r="AO66" t="s">
        <v>231</v>
      </c>
    </row>
    <row r="67" spans="1:41" ht="15" customHeight="1" x14ac:dyDescent="0.25">
      <c r="A67" s="214"/>
      <c r="B67" s="199"/>
      <c r="C67" s="199"/>
      <c r="D67" s="199"/>
      <c r="E67" s="199"/>
      <c r="F67" s="237"/>
      <c r="G67" s="221"/>
      <c r="H67" s="217"/>
      <c r="I67" s="221"/>
      <c r="J67" s="217"/>
      <c r="K67" s="103"/>
      <c r="L67" s="103"/>
      <c r="M67" s="103"/>
      <c r="N67" s="102"/>
      <c r="O67" s="102"/>
      <c r="P67" s="105">
        <f t="shared" si="112"/>
        <v>0</v>
      </c>
      <c r="Q67" s="213"/>
      <c r="R67" s="213"/>
      <c r="S67" s="213"/>
      <c r="T67" s="213"/>
      <c r="U67" s="199"/>
      <c r="V67" s="200"/>
      <c r="W67" s="199"/>
      <c r="X67" s="200"/>
      <c r="Y67" s="199"/>
      <c r="Z67" s="200"/>
      <c r="AA67" s="207"/>
      <c r="AB67" s="213"/>
      <c r="AC67" s="206"/>
      <c r="AD67" s="199"/>
      <c r="AE67" s="200"/>
      <c r="AF67" s="206"/>
      <c r="AG67" s="199"/>
      <c r="AH67" s="200"/>
      <c r="AI67" s="206"/>
      <c r="AJ67" s="199"/>
      <c r="AK67" s="210"/>
      <c r="AL67" s="210"/>
      <c r="AM67" s="239"/>
      <c r="AO67" t="s">
        <v>232</v>
      </c>
    </row>
    <row r="68" spans="1:41" ht="15" customHeight="1" x14ac:dyDescent="0.25">
      <c r="A68" s="214">
        <f>+A63+1</f>
        <v>13</v>
      </c>
      <c r="B68" s="199"/>
      <c r="C68" s="199"/>
      <c r="D68" s="199"/>
      <c r="E68" s="199"/>
      <c r="F68" s="235" t="str">
        <f t="shared" ref="F68" si="113">IF(AM68=40,"TIEMPO COMPLETO",IF(AM68&gt;=20,"MEDIO TIEMPO",IF(AM68&gt;=1,"TIEMPO PARCIAL","")))</f>
        <v/>
      </c>
      <c r="G68" s="199"/>
      <c r="H68" s="215"/>
      <c r="I68" s="199"/>
      <c r="J68" s="215"/>
      <c r="K68" s="103"/>
      <c r="L68" s="103"/>
      <c r="M68" s="103"/>
      <c r="N68" s="102"/>
      <c r="O68" s="102"/>
      <c r="P68" s="105">
        <f>N68*O68</f>
        <v>0</v>
      </c>
      <c r="Q68" s="213">
        <f>SUM(P68:P72)</f>
        <v>0</v>
      </c>
      <c r="R68" s="213">
        <f t="shared" ref="R68" si="114">COUNT(N68:N72)</f>
        <v>0</v>
      </c>
      <c r="S68" s="213">
        <f t="shared" ref="S68" si="115">SUM(O68:O72)</f>
        <v>0</v>
      </c>
      <c r="T68" s="213">
        <f t="shared" ref="T68" si="116">COUNT(N68:N72)</f>
        <v>0</v>
      </c>
      <c r="U68" s="199"/>
      <c r="V68" s="200"/>
      <c r="W68" s="199"/>
      <c r="X68" s="200"/>
      <c r="Y68" s="199"/>
      <c r="Z68" s="200"/>
      <c r="AA68" s="207"/>
      <c r="AB68" s="213">
        <f t="shared" ref="AB68" si="117">+AA68+Z68+V68+Q68+R68+S68+T68+X68</f>
        <v>0</v>
      </c>
      <c r="AC68" s="204" t="str">
        <f t="shared" ref="AC68" si="118">IF(L68="","",(AB68/$AM68))</f>
        <v/>
      </c>
      <c r="AD68" s="199"/>
      <c r="AE68" s="200"/>
      <c r="AF68" s="204" t="str">
        <f t="shared" ref="AF68" si="119">IF(AD68="","",(AE68/$AM68))</f>
        <v/>
      </c>
      <c r="AG68" s="199"/>
      <c r="AH68" s="200"/>
      <c r="AI68" s="204" t="str">
        <f t="shared" ref="AI68" si="120">IF(AG68="","",(AH68/$AM68))</f>
        <v/>
      </c>
      <c r="AJ68" s="199"/>
      <c r="AK68" s="208"/>
      <c r="AL68" s="208"/>
      <c r="AM68" s="238">
        <f t="shared" ref="AM68" si="121">AK68+AB68+AH68+AE68</f>
        <v>0</v>
      </c>
      <c r="AO68" t="s">
        <v>233</v>
      </c>
    </row>
    <row r="69" spans="1:41" ht="15" customHeight="1" x14ac:dyDescent="0.25">
      <c r="A69" s="214"/>
      <c r="B69" s="199"/>
      <c r="C69" s="199"/>
      <c r="D69" s="199"/>
      <c r="E69" s="199"/>
      <c r="F69" s="236"/>
      <c r="G69" s="199"/>
      <c r="H69" s="216"/>
      <c r="I69" s="199"/>
      <c r="J69" s="216"/>
      <c r="K69" s="103"/>
      <c r="L69" s="103"/>
      <c r="M69" s="103"/>
      <c r="N69" s="102"/>
      <c r="O69" s="102"/>
      <c r="P69" s="105">
        <f t="shared" ref="P69:P72" si="122">N69*O69</f>
        <v>0</v>
      </c>
      <c r="Q69" s="213"/>
      <c r="R69" s="213"/>
      <c r="S69" s="213"/>
      <c r="T69" s="213"/>
      <c r="U69" s="199"/>
      <c r="V69" s="200"/>
      <c r="W69" s="199"/>
      <c r="X69" s="200"/>
      <c r="Y69" s="199"/>
      <c r="Z69" s="200"/>
      <c r="AA69" s="207"/>
      <c r="AB69" s="213"/>
      <c r="AC69" s="205"/>
      <c r="AD69" s="199"/>
      <c r="AE69" s="200"/>
      <c r="AF69" s="205"/>
      <c r="AG69" s="199"/>
      <c r="AH69" s="200"/>
      <c r="AI69" s="205"/>
      <c r="AJ69" s="199"/>
      <c r="AK69" s="209"/>
      <c r="AL69" s="209"/>
      <c r="AM69" s="239"/>
      <c r="AO69" t="s">
        <v>234</v>
      </c>
    </row>
    <row r="70" spans="1:41" ht="15" customHeight="1" x14ac:dyDescent="0.25">
      <c r="A70" s="214"/>
      <c r="B70" s="199"/>
      <c r="C70" s="199"/>
      <c r="D70" s="199"/>
      <c r="E70" s="199"/>
      <c r="F70" s="236"/>
      <c r="G70" s="199"/>
      <c r="H70" s="216"/>
      <c r="I70" s="199"/>
      <c r="J70" s="216"/>
      <c r="K70" s="103"/>
      <c r="L70" s="103"/>
      <c r="M70" s="103"/>
      <c r="N70" s="102"/>
      <c r="O70" s="102"/>
      <c r="P70" s="105">
        <f t="shared" si="122"/>
        <v>0</v>
      </c>
      <c r="Q70" s="213"/>
      <c r="R70" s="213"/>
      <c r="S70" s="213"/>
      <c r="T70" s="213"/>
      <c r="U70" s="199"/>
      <c r="V70" s="200"/>
      <c r="W70" s="199"/>
      <c r="X70" s="200"/>
      <c r="Y70" s="199"/>
      <c r="Z70" s="200"/>
      <c r="AA70" s="207"/>
      <c r="AB70" s="213"/>
      <c r="AC70" s="205"/>
      <c r="AD70" s="199"/>
      <c r="AE70" s="200"/>
      <c r="AF70" s="205"/>
      <c r="AG70" s="199"/>
      <c r="AH70" s="200"/>
      <c r="AI70" s="205"/>
      <c r="AJ70" s="199"/>
      <c r="AK70" s="209"/>
      <c r="AL70" s="209"/>
      <c r="AM70" s="239"/>
      <c r="AO70" t="s">
        <v>235</v>
      </c>
    </row>
    <row r="71" spans="1:41" ht="15" customHeight="1" x14ac:dyDescent="0.25">
      <c r="A71" s="214"/>
      <c r="B71" s="199"/>
      <c r="C71" s="199"/>
      <c r="D71" s="199"/>
      <c r="E71" s="199"/>
      <c r="F71" s="236"/>
      <c r="G71" s="199"/>
      <c r="H71" s="216"/>
      <c r="I71" s="199"/>
      <c r="J71" s="216"/>
      <c r="K71" s="103"/>
      <c r="L71" s="103"/>
      <c r="M71" s="103"/>
      <c r="N71" s="102"/>
      <c r="O71" s="102"/>
      <c r="P71" s="105">
        <f t="shared" si="122"/>
        <v>0</v>
      </c>
      <c r="Q71" s="213"/>
      <c r="R71" s="213"/>
      <c r="S71" s="213"/>
      <c r="T71" s="213"/>
      <c r="U71" s="199"/>
      <c r="V71" s="200"/>
      <c r="W71" s="199"/>
      <c r="X71" s="200"/>
      <c r="Y71" s="199"/>
      <c r="Z71" s="200"/>
      <c r="AA71" s="207"/>
      <c r="AB71" s="213"/>
      <c r="AC71" s="205"/>
      <c r="AD71" s="199"/>
      <c r="AE71" s="200"/>
      <c r="AF71" s="205"/>
      <c r="AG71" s="199"/>
      <c r="AH71" s="200"/>
      <c r="AI71" s="205"/>
      <c r="AJ71" s="199"/>
      <c r="AK71" s="209"/>
      <c r="AL71" s="209"/>
      <c r="AM71" s="239"/>
      <c r="AO71" t="s">
        <v>236</v>
      </c>
    </row>
    <row r="72" spans="1:41" ht="15" customHeight="1" x14ac:dyDescent="0.25">
      <c r="A72" s="214"/>
      <c r="B72" s="199"/>
      <c r="C72" s="199"/>
      <c r="D72" s="199"/>
      <c r="E72" s="199"/>
      <c r="F72" s="237"/>
      <c r="G72" s="199"/>
      <c r="H72" s="217"/>
      <c r="I72" s="199"/>
      <c r="J72" s="217"/>
      <c r="K72" s="103"/>
      <c r="L72" s="103"/>
      <c r="M72" s="103"/>
      <c r="N72" s="102"/>
      <c r="O72" s="102"/>
      <c r="P72" s="105">
        <f t="shared" si="122"/>
        <v>0</v>
      </c>
      <c r="Q72" s="213"/>
      <c r="R72" s="213"/>
      <c r="S72" s="213"/>
      <c r="T72" s="213"/>
      <c r="U72" s="199"/>
      <c r="V72" s="200"/>
      <c r="W72" s="199"/>
      <c r="X72" s="200"/>
      <c r="Y72" s="199"/>
      <c r="Z72" s="200"/>
      <c r="AA72" s="207"/>
      <c r="AB72" s="213"/>
      <c r="AC72" s="206"/>
      <c r="AD72" s="199"/>
      <c r="AE72" s="200"/>
      <c r="AF72" s="206"/>
      <c r="AG72" s="199"/>
      <c r="AH72" s="200"/>
      <c r="AI72" s="206"/>
      <c r="AJ72" s="199"/>
      <c r="AK72" s="210"/>
      <c r="AL72" s="210"/>
      <c r="AM72" s="239"/>
      <c r="AO72" t="s">
        <v>237</v>
      </c>
    </row>
    <row r="73" spans="1:41" ht="15" customHeight="1" x14ac:dyDescent="0.25">
      <c r="A73" s="214">
        <f>+A68+1</f>
        <v>14</v>
      </c>
      <c r="B73" s="199"/>
      <c r="C73" s="199"/>
      <c r="D73" s="199"/>
      <c r="E73" s="199"/>
      <c r="F73" s="235" t="str">
        <f t="shared" ref="F73" si="123">IF(AM73=40,"TIEMPO COMPLETO",IF(AM73&gt;=20,"MEDIO TIEMPO",IF(AM73&gt;=1,"TIEMPO PARCIAL","")))</f>
        <v/>
      </c>
      <c r="G73" s="199"/>
      <c r="H73" s="215"/>
      <c r="I73" s="199"/>
      <c r="J73" s="215"/>
      <c r="K73" s="103"/>
      <c r="L73" s="103"/>
      <c r="M73" s="103"/>
      <c r="N73" s="102"/>
      <c r="O73" s="102"/>
      <c r="P73" s="105">
        <f>N73*O73</f>
        <v>0</v>
      </c>
      <c r="Q73" s="213">
        <f>SUM(P73:P77)</f>
        <v>0</v>
      </c>
      <c r="R73" s="213">
        <f t="shared" ref="R73" si="124">COUNT(N73:N77)</f>
        <v>0</v>
      </c>
      <c r="S73" s="213">
        <f t="shared" ref="S73" si="125">SUM(O73:O77)</f>
        <v>0</v>
      </c>
      <c r="T73" s="213">
        <f t="shared" ref="T73" si="126">COUNT(N73:N77)</f>
        <v>0</v>
      </c>
      <c r="U73" s="199"/>
      <c r="V73" s="200"/>
      <c r="W73" s="199"/>
      <c r="X73" s="200"/>
      <c r="Y73" s="199"/>
      <c r="Z73" s="200"/>
      <c r="AA73" s="207"/>
      <c r="AB73" s="213">
        <f t="shared" ref="AB73" si="127">+AA73+Z73+V73+Q73+R73+S73+T73+X73</f>
        <v>0</v>
      </c>
      <c r="AC73" s="204" t="str">
        <f t="shared" ref="AC73" si="128">IF(L73="","",(AB73/$AM73))</f>
        <v/>
      </c>
      <c r="AD73" s="199"/>
      <c r="AE73" s="200"/>
      <c r="AF73" s="204" t="str">
        <f t="shared" ref="AF73" si="129">IF(AD73="","",(AE73/$AM73))</f>
        <v/>
      </c>
      <c r="AG73" s="199"/>
      <c r="AH73" s="200"/>
      <c r="AI73" s="204" t="str">
        <f t="shared" ref="AI73" si="130">IF(AG73="","",(AH73/$AM73))</f>
        <v/>
      </c>
      <c r="AJ73" s="199"/>
      <c r="AK73" s="208"/>
      <c r="AL73" s="208"/>
      <c r="AM73" s="238">
        <f t="shared" ref="AM73" si="131">AK73+AB73+AH73+AE73</f>
        <v>0</v>
      </c>
      <c r="AO73" t="s">
        <v>238</v>
      </c>
    </row>
    <row r="74" spans="1:41" ht="15" customHeight="1" x14ac:dyDescent="0.25">
      <c r="A74" s="214"/>
      <c r="B74" s="199"/>
      <c r="C74" s="199"/>
      <c r="D74" s="199"/>
      <c r="E74" s="199"/>
      <c r="F74" s="236"/>
      <c r="G74" s="199"/>
      <c r="H74" s="216"/>
      <c r="I74" s="199"/>
      <c r="J74" s="216"/>
      <c r="K74" s="103"/>
      <c r="L74" s="103"/>
      <c r="M74" s="103"/>
      <c r="N74" s="102"/>
      <c r="O74" s="102"/>
      <c r="P74" s="105">
        <f t="shared" ref="P74:P77" si="132">N74*O74</f>
        <v>0</v>
      </c>
      <c r="Q74" s="213"/>
      <c r="R74" s="213"/>
      <c r="S74" s="213"/>
      <c r="T74" s="213"/>
      <c r="U74" s="199"/>
      <c r="V74" s="200"/>
      <c r="W74" s="199"/>
      <c r="X74" s="200"/>
      <c r="Y74" s="199"/>
      <c r="Z74" s="200"/>
      <c r="AA74" s="207"/>
      <c r="AB74" s="213"/>
      <c r="AC74" s="205"/>
      <c r="AD74" s="199"/>
      <c r="AE74" s="200"/>
      <c r="AF74" s="205"/>
      <c r="AG74" s="199"/>
      <c r="AH74" s="200"/>
      <c r="AI74" s="205"/>
      <c r="AJ74" s="199"/>
      <c r="AK74" s="209"/>
      <c r="AL74" s="209"/>
      <c r="AM74" s="239"/>
      <c r="AO74" t="s">
        <v>239</v>
      </c>
    </row>
    <row r="75" spans="1:41" ht="15" customHeight="1" x14ac:dyDescent="0.25">
      <c r="A75" s="214"/>
      <c r="B75" s="199"/>
      <c r="C75" s="199"/>
      <c r="D75" s="199"/>
      <c r="E75" s="199"/>
      <c r="F75" s="236"/>
      <c r="G75" s="199"/>
      <c r="H75" s="216"/>
      <c r="I75" s="199"/>
      <c r="J75" s="216"/>
      <c r="K75" s="103"/>
      <c r="L75" s="103"/>
      <c r="M75" s="103"/>
      <c r="N75" s="102"/>
      <c r="O75" s="102"/>
      <c r="P75" s="105">
        <f t="shared" si="132"/>
        <v>0</v>
      </c>
      <c r="Q75" s="213"/>
      <c r="R75" s="213"/>
      <c r="S75" s="213"/>
      <c r="T75" s="213"/>
      <c r="U75" s="199"/>
      <c r="V75" s="200"/>
      <c r="W75" s="199"/>
      <c r="X75" s="200"/>
      <c r="Y75" s="199"/>
      <c r="Z75" s="200"/>
      <c r="AA75" s="207"/>
      <c r="AB75" s="213"/>
      <c r="AC75" s="205"/>
      <c r="AD75" s="199"/>
      <c r="AE75" s="200"/>
      <c r="AF75" s="205"/>
      <c r="AG75" s="199"/>
      <c r="AH75" s="200"/>
      <c r="AI75" s="205"/>
      <c r="AJ75" s="199"/>
      <c r="AK75" s="209"/>
      <c r="AL75" s="209"/>
      <c r="AM75" s="239"/>
      <c r="AO75" t="s">
        <v>240</v>
      </c>
    </row>
    <row r="76" spans="1:41" ht="15" customHeight="1" x14ac:dyDescent="0.25">
      <c r="A76" s="214"/>
      <c r="B76" s="199"/>
      <c r="C76" s="199"/>
      <c r="D76" s="199"/>
      <c r="E76" s="199"/>
      <c r="F76" s="236"/>
      <c r="G76" s="199"/>
      <c r="H76" s="216"/>
      <c r="I76" s="199"/>
      <c r="J76" s="216"/>
      <c r="K76" s="103"/>
      <c r="L76" s="103"/>
      <c r="M76" s="103"/>
      <c r="N76" s="102"/>
      <c r="O76" s="102"/>
      <c r="P76" s="105">
        <f t="shared" si="132"/>
        <v>0</v>
      </c>
      <c r="Q76" s="213"/>
      <c r="R76" s="213"/>
      <c r="S76" s="213"/>
      <c r="T76" s="213"/>
      <c r="U76" s="199"/>
      <c r="V76" s="200"/>
      <c r="W76" s="199"/>
      <c r="X76" s="200"/>
      <c r="Y76" s="199"/>
      <c r="Z76" s="200"/>
      <c r="AA76" s="207"/>
      <c r="AB76" s="213"/>
      <c r="AC76" s="205"/>
      <c r="AD76" s="199"/>
      <c r="AE76" s="200"/>
      <c r="AF76" s="205"/>
      <c r="AG76" s="199"/>
      <c r="AH76" s="200"/>
      <c r="AI76" s="205"/>
      <c r="AJ76" s="199"/>
      <c r="AK76" s="209"/>
      <c r="AL76" s="209"/>
      <c r="AM76" s="239"/>
      <c r="AO76" t="s">
        <v>241</v>
      </c>
    </row>
    <row r="77" spans="1:41" ht="15" customHeight="1" x14ac:dyDescent="0.25">
      <c r="A77" s="214"/>
      <c r="B77" s="199"/>
      <c r="C77" s="199"/>
      <c r="D77" s="199"/>
      <c r="E77" s="199"/>
      <c r="F77" s="237"/>
      <c r="G77" s="199"/>
      <c r="H77" s="217"/>
      <c r="I77" s="199"/>
      <c r="J77" s="217"/>
      <c r="K77" s="103"/>
      <c r="L77" s="103"/>
      <c r="M77" s="103"/>
      <c r="N77" s="102"/>
      <c r="O77" s="102"/>
      <c r="P77" s="105">
        <f t="shared" si="132"/>
        <v>0</v>
      </c>
      <c r="Q77" s="213"/>
      <c r="R77" s="213"/>
      <c r="S77" s="213"/>
      <c r="T77" s="213"/>
      <c r="U77" s="199"/>
      <c r="V77" s="200"/>
      <c r="W77" s="199"/>
      <c r="X77" s="200"/>
      <c r="Y77" s="199"/>
      <c r="Z77" s="200"/>
      <c r="AA77" s="207"/>
      <c r="AB77" s="213"/>
      <c r="AC77" s="206"/>
      <c r="AD77" s="199"/>
      <c r="AE77" s="200"/>
      <c r="AF77" s="206"/>
      <c r="AG77" s="199"/>
      <c r="AH77" s="200"/>
      <c r="AI77" s="206"/>
      <c r="AJ77" s="199"/>
      <c r="AK77" s="210"/>
      <c r="AL77" s="210"/>
      <c r="AM77" s="239"/>
      <c r="AO77" t="s">
        <v>242</v>
      </c>
    </row>
    <row r="78" spans="1:41" ht="15" customHeight="1" x14ac:dyDescent="0.25">
      <c r="A78" s="214">
        <f>+A73+1</f>
        <v>15</v>
      </c>
      <c r="B78" s="199"/>
      <c r="C78" s="199"/>
      <c r="D78" s="199"/>
      <c r="E78" s="199"/>
      <c r="F78" s="235" t="str">
        <f t="shared" ref="F78" si="133">IF(AM78=40,"TIEMPO COMPLETO",IF(AM78&gt;=20,"MEDIO TIEMPO",IF(AM78&gt;=1,"TIEMPO PARCIAL","")))</f>
        <v/>
      </c>
      <c r="G78" s="199"/>
      <c r="H78" s="215"/>
      <c r="I78" s="199"/>
      <c r="J78" s="215"/>
      <c r="K78" s="103"/>
      <c r="L78" s="103"/>
      <c r="M78" s="103"/>
      <c r="N78" s="102"/>
      <c r="O78" s="102"/>
      <c r="P78" s="105">
        <f>N78*O78</f>
        <v>0</v>
      </c>
      <c r="Q78" s="213">
        <f>SUM(P78:P82)</f>
        <v>0</v>
      </c>
      <c r="R78" s="213">
        <f t="shared" ref="R78" si="134">COUNT(N78:N82)</f>
        <v>0</v>
      </c>
      <c r="S78" s="213">
        <f t="shared" ref="S78" si="135">SUM(O78:O82)</f>
        <v>0</v>
      </c>
      <c r="T78" s="213">
        <f t="shared" ref="T78" si="136">COUNT(N78:N82)</f>
        <v>0</v>
      </c>
      <c r="U78" s="199"/>
      <c r="V78" s="200"/>
      <c r="W78" s="199"/>
      <c r="X78" s="200"/>
      <c r="Y78" s="199"/>
      <c r="Z78" s="200"/>
      <c r="AA78" s="207"/>
      <c r="AB78" s="213">
        <f t="shared" ref="AB78" si="137">+AA78+Z78+V78+Q78+R78+S78+T78+X78</f>
        <v>0</v>
      </c>
      <c r="AC78" s="204" t="str">
        <f t="shared" ref="AC78" si="138">IF(L78="","",(AB78/$AM78))</f>
        <v/>
      </c>
      <c r="AD78" s="199"/>
      <c r="AE78" s="200"/>
      <c r="AF78" s="204" t="str">
        <f t="shared" ref="AF78" si="139">IF(AD78="","",(AE78/$AM78))</f>
        <v/>
      </c>
      <c r="AG78" s="199"/>
      <c r="AH78" s="200"/>
      <c r="AI78" s="204" t="str">
        <f t="shared" ref="AI78" si="140">IF(AG78="","",(AH78/$AM78))</f>
        <v/>
      </c>
      <c r="AJ78" s="199"/>
      <c r="AK78" s="208"/>
      <c r="AL78" s="208"/>
      <c r="AM78" s="238">
        <f t="shared" ref="AM78" si="141">AK78+AB78+AH78+AE78</f>
        <v>0</v>
      </c>
      <c r="AO78" t="s">
        <v>243</v>
      </c>
    </row>
    <row r="79" spans="1:41" ht="15" customHeight="1" x14ac:dyDescent="0.25">
      <c r="A79" s="214"/>
      <c r="B79" s="199"/>
      <c r="C79" s="199"/>
      <c r="D79" s="199"/>
      <c r="E79" s="199"/>
      <c r="F79" s="236"/>
      <c r="G79" s="199"/>
      <c r="H79" s="216"/>
      <c r="I79" s="199"/>
      <c r="J79" s="216"/>
      <c r="K79" s="103"/>
      <c r="L79" s="103"/>
      <c r="M79" s="103"/>
      <c r="N79" s="102"/>
      <c r="O79" s="102"/>
      <c r="P79" s="105">
        <f t="shared" ref="P79:P82" si="142">N79*O79</f>
        <v>0</v>
      </c>
      <c r="Q79" s="213"/>
      <c r="R79" s="213"/>
      <c r="S79" s="213"/>
      <c r="T79" s="213"/>
      <c r="U79" s="199"/>
      <c r="V79" s="200"/>
      <c r="W79" s="199"/>
      <c r="X79" s="200"/>
      <c r="Y79" s="199"/>
      <c r="Z79" s="200"/>
      <c r="AA79" s="207"/>
      <c r="AB79" s="213"/>
      <c r="AC79" s="205"/>
      <c r="AD79" s="199"/>
      <c r="AE79" s="200"/>
      <c r="AF79" s="205"/>
      <c r="AG79" s="199"/>
      <c r="AH79" s="200"/>
      <c r="AI79" s="205"/>
      <c r="AJ79" s="199"/>
      <c r="AK79" s="209"/>
      <c r="AL79" s="209"/>
      <c r="AM79" s="239"/>
      <c r="AO79" t="s">
        <v>244</v>
      </c>
    </row>
    <row r="80" spans="1:41" ht="15" customHeight="1" x14ac:dyDescent="0.25">
      <c r="A80" s="214"/>
      <c r="B80" s="199"/>
      <c r="C80" s="199"/>
      <c r="D80" s="199"/>
      <c r="E80" s="199"/>
      <c r="F80" s="236"/>
      <c r="G80" s="199"/>
      <c r="H80" s="216"/>
      <c r="I80" s="199"/>
      <c r="J80" s="216"/>
      <c r="K80" s="103"/>
      <c r="L80" s="103"/>
      <c r="M80" s="103"/>
      <c r="N80" s="102"/>
      <c r="O80" s="102"/>
      <c r="P80" s="105">
        <f t="shared" si="142"/>
        <v>0</v>
      </c>
      <c r="Q80" s="213"/>
      <c r="R80" s="213"/>
      <c r="S80" s="213"/>
      <c r="T80" s="213"/>
      <c r="U80" s="199"/>
      <c r="V80" s="200"/>
      <c r="W80" s="199"/>
      <c r="X80" s="200"/>
      <c r="Y80" s="199"/>
      <c r="Z80" s="200"/>
      <c r="AA80" s="207"/>
      <c r="AB80" s="213"/>
      <c r="AC80" s="205"/>
      <c r="AD80" s="199"/>
      <c r="AE80" s="200"/>
      <c r="AF80" s="205"/>
      <c r="AG80" s="199"/>
      <c r="AH80" s="200"/>
      <c r="AI80" s="205"/>
      <c r="AJ80" s="199"/>
      <c r="AK80" s="209"/>
      <c r="AL80" s="209"/>
      <c r="AM80" s="239"/>
      <c r="AO80" t="s">
        <v>245</v>
      </c>
    </row>
    <row r="81" spans="1:41" ht="15" customHeight="1" x14ac:dyDescent="0.25">
      <c r="A81" s="214"/>
      <c r="B81" s="199"/>
      <c r="C81" s="199"/>
      <c r="D81" s="199"/>
      <c r="E81" s="199"/>
      <c r="F81" s="236"/>
      <c r="G81" s="199"/>
      <c r="H81" s="216"/>
      <c r="I81" s="199"/>
      <c r="J81" s="216"/>
      <c r="K81" s="103"/>
      <c r="L81" s="103"/>
      <c r="M81" s="103"/>
      <c r="N81" s="102"/>
      <c r="O81" s="102"/>
      <c r="P81" s="105">
        <f t="shared" si="142"/>
        <v>0</v>
      </c>
      <c r="Q81" s="213"/>
      <c r="R81" s="213"/>
      <c r="S81" s="213"/>
      <c r="T81" s="213"/>
      <c r="U81" s="199"/>
      <c r="V81" s="200"/>
      <c r="W81" s="199"/>
      <c r="X81" s="200"/>
      <c r="Y81" s="199"/>
      <c r="Z81" s="200"/>
      <c r="AA81" s="207"/>
      <c r="AB81" s="213"/>
      <c r="AC81" s="205"/>
      <c r="AD81" s="199"/>
      <c r="AE81" s="200"/>
      <c r="AF81" s="205"/>
      <c r="AG81" s="199"/>
      <c r="AH81" s="200"/>
      <c r="AI81" s="205"/>
      <c r="AJ81" s="199"/>
      <c r="AK81" s="209"/>
      <c r="AL81" s="209"/>
      <c r="AM81" s="239"/>
      <c r="AO81" t="s">
        <v>197</v>
      </c>
    </row>
    <row r="82" spans="1:41" ht="15" customHeight="1" x14ac:dyDescent="0.25">
      <c r="A82" s="214"/>
      <c r="B82" s="199"/>
      <c r="C82" s="199"/>
      <c r="D82" s="199"/>
      <c r="E82" s="199"/>
      <c r="F82" s="237"/>
      <c r="G82" s="199"/>
      <c r="H82" s="217"/>
      <c r="I82" s="199"/>
      <c r="J82" s="217"/>
      <c r="K82" s="103"/>
      <c r="L82" s="103"/>
      <c r="M82" s="103"/>
      <c r="N82" s="102"/>
      <c r="O82" s="102"/>
      <c r="P82" s="105">
        <f t="shared" si="142"/>
        <v>0</v>
      </c>
      <c r="Q82" s="213"/>
      <c r="R82" s="213"/>
      <c r="S82" s="213"/>
      <c r="T82" s="213"/>
      <c r="U82" s="199"/>
      <c r="V82" s="200"/>
      <c r="W82" s="199"/>
      <c r="X82" s="200"/>
      <c r="Y82" s="199"/>
      <c r="Z82" s="200"/>
      <c r="AA82" s="207"/>
      <c r="AB82" s="213"/>
      <c r="AC82" s="206"/>
      <c r="AD82" s="199"/>
      <c r="AE82" s="200"/>
      <c r="AF82" s="206"/>
      <c r="AG82" s="199"/>
      <c r="AH82" s="200"/>
      <c r="AI82" s="206"/>
      <c r="AJ82" s="199"/>
      <c r="AK82" s="210"/>
      <c r="AL82" s="210"/>
      <c r="AM82" s="239"/>
      <c r="AO82" t="s">
        <v>246</v>
      </c>
    </row>
    <row r="83" spans="1:41" ht="15" customHeight="1" x14ac:dyDescent="0.25">
      <c r="A83" s="214">
        <v>16</v>
      </c>
      <c r="B83" s="199"/>
      <c r="C83" s="199"/>
      <c r="D83" s="199"/>
      <c r="E83" s="199"/>
      <c r="F83" s="235" t="str">
        <f t="shared" ref="F83" si="143">IF(AM83=40,"TIEMPO COMPLETO",IF(AM83&gt;=20,"MEDIO TIEMPO",IF(AM83&gt;=1,"TIEMPO PARCIAL","")))</f>
        <v/>
      </c>
      <c r="G83" s="199"/>
      <c r="H83" s="215"/>
      <c r="I83" s="199"/>
      <c r="J83" s="215"/>
      <c r="K83" s="103"/>
      <c r="L83" s="103"/>
      <c r="M83" s="103"/>
      <c r="N83" s="102"/>
      <c r="O83" s="102"/>
      <c r="P83" s="105">
        <f>N83*O83</f>
        <v>0</v>
      </c>
      <c r="Q83" s="213">
        <f>SUM(P83:P87)</f>
        <v>0</v>
      </c>
      <c r="R83" s="213">
        <f t="shared" ref="R83" si="144">COUNT(N83:N87)</f>
        <v>0</v>
      </c>
      <c r="S83" s="213">
        <f t="shared" ref="S83" si="145">SUM(O83:O87)</f>
        <v>0</v>
      </c>
      <c r="T83" s="213">
        <f t="shared" ref="T83" si="146">COUNT(N83:N87)</f>
        <v>0</v>
      </c>
      <c r="U83" s="199"/>
      <c r="V83" s="200"/>
      <c r="W83" s="199"/>
      <c r="X83" s="200"/>
      <c r="Y83" s="199"/>
      <c r="Z83" s="200"/>
      <c r="AA83" s="207"/>
      <c r="AB83" s="213">
        <f t="shared" ref="AB83" si="147">+AA83+Z83+V83+Q83+R83+S83+T83+X83</f>
        <v>0</v>
      </c>
      <c r="AC83" s="204" t="str">
        <f t="shared" ref="AC83" si="148">IF(L83="","",(AB83/$AM83))</f>
        <v/>
      </c>
      <c r="AD83" s="199"/>
      <c r="AE83" s="200"/>
      <c r="AF83" s="204" t="str">
        <f t="shared" ref="AF83" si="149">IF(AD83="","",(AE83/$AM83))</f>
        <v/>
      </c>
      <c r="AG83" s="199"/>
      <c r="AH83" s="200"/>
      <c r="AI83" s="204" t="str">
        <f t="shared" ref="AI83" si="150">IF(AG83="","",(AH83/$AM83))</f>
        <v/>
      </c>
      <c r="AJ83" s="199"/>
      <c r="AK83" s="208"/>
      <c r="AL83" s="208"/>
      <c r="AM83" s="238">
        <f t="shared" ref="AM83" si="151">AK83+AB83+AH83+AE83</f>
        <v>0</v>
      </c>
      <c r="AO83" t="s">
        <v>247</v>
      </c>
    </row>
    <row r="84" spans="1:41" ht="15" customHeight="1" x14ac:dyDescent="0.25">
      <c r="A84" s="214"/>
      <c r="B84" s="199"/>
      <c r="C84" s="199"/>
      <c r="D84" s="199"/>
      <c r="E84" s="199"/>
      <c r="F84" s="236"/>
      <c r="G84" s="199"/>
      <c r="H84" s="216"/>
      <c r="I84" s="199"/>
      <c r="J84" s="216"/>
      <c r="K84" s="103"/>
      <c r="L84" s="103"/>
      <c r="M84" s="103"/>
      <c r="N84" s="102"/>
      <c r="O84" s="102"/>
      <c r="P84" s="105">
        <f t="shared" ref="P84:P87" si="152">N84*O84</f>
        <v>0</v>
      </c>
      <c r="Q84" s="213"/>
      <c r="R84" s="213"/>
      <c r="S84" s="213"/>
      <c r="T84" s="213"/>
      <c r="U84" s="199"/>
      <c r="V84" s="200"/>
      <c r="W84" s="199"/>
      <c r="X84" s="200"/>
      <c r="Y84" s="199"/>
      <c r="Z84" s="200"/>
      <c r="AA84" s="207"/>
      <c r="AB84" s="213"/>
      <c r="AC84" s="205"/>
      <c r="AD84" s="199"/>
      <c r="AE84" s="200"/>
      <c r="AF84" s="205"/>
      <c r="AG84" s="199"/>
      <c r="AH84" s="200"/>
      <c r="AI84" s="205"/>
      <c r="AJ84" s="199"/>
      <c r="AK84" s="209"/>
      <c r="AL84" s="209"/>
      <c r="AM84" s="239"/>
      <c r="AO84" t="s">
        <v>248</v>
      </c>
    </row>
    <row r="85" spans="1:41" ht="15" customHeight="1" x14ac:dyDescent="0.25">
      <c r="A85" s="214"/>
      <c r="B85" s="199"/>
      <c r="C85" s="199"/>
      <c r="D85" s="199"/>
      <c r="E85" s="199"/>
      <c r="F85" s="236"/>
      <c r="G85" s="199"/>
      <c r="H85" s="216"/>
      <c r="I85" s="199"/>
      <c r="J85" s="216"/>
      <c r="K85" s="103"/>
      <c r="L85" s="103"/>
      <c r="M85" s="103"/>
      <c r="N85" s="102"/>
      <c r="O85" s="102"/>
      <c r="P85" s="105">
        <f t="shared" si="152"/>
        <v>0</v>
      </c>
      <c r="Q85" s="213"/>
      <c r="R85" s="213"/>
      <c r="S85" s="213"/>
      <c r="T85" s="213"/>
      <c r="U85" s="199"/>
      <c r="V85" s="200"/>
      <c r="W85" s="199"/>
      <c r="X85" s="200"/>
      <c r="Y85" s="199"/>
      <c r="Z85" s="200"/>
      <c r="AA85" s="207"/>
      <c r="AB85" s="213"/>
      <c r="AC85" s="205"/>
      <c r="AD85" s="199"/>
      <c r="AE85" s="200"/>
      <c r="AF85" s="205"/>
      <c r="AG85" s="199"/>
      <c r="AH85" s="200"/>
      <c r="AI85" s="205"/>
      <c r="AJ85" s="199"/>
      <c r="AK85" s="209"/>
      <c r="AL85" s="209"/>
      <c r="AM85" s="239"/>
      <c r="AO85" t="s">
        <v>249</v>
      </c>
    </row>
    <row r="86" spans="1:41" ht="15" customHeight="1" x14ac:dyDescent="0.25">
      <c r="A86" s="214"/>
      <c r="B86" s="199"/>
      <c r="C86" s="199"/>
      <c r="D86" s="199"/>
      <c r="E86" s="199"/>
      <c r="F86" s="236"/>
      <c r="G86" s="199"/>
      <c r="H86" s="216"/>
      <c r="I86" s="199"/>
      <c r="J86" s="216"/>
      <c r="K86" s="103"/>
      <c r="L86" s="103"/>
      <c r="M86" s="103"/>
      <c r="N86" s="102"/>
      <c r="O86" s="102"/>
      <c r="P86" s="105">
        <f t="shared" si="152"/>
        <v>0</v>
      </c>
      <c r="Q86" s="213"/>
      <c r="R86" s="213"/>
      <c r="S86" s="213"/>
      <c r="T86" s="213"/>
      <c r="U86" s="199"/>
      <c r="V86" s="200"/>
      <c r="W86" s="199"/>
      <c r="X86" s="200"/>
      <c r="Y86" s="199"/>
      <c r="Z86" s="200"/>
      <c r="AA86" s="207"/>
      <c r="AB86" s="213"/>
      <c r="AC86" s="205"/>
      <c r="AD86" s="199"/>
      <c r="AE86" s="200"/>
      <c r="AF86" s="205"/>
      <c r="AG86" s="199"/>
      <c r="AH86" s="200"/>
      <c r="AI86" s="205"/>
      <c r="AJ86" s="199"/>
      <c r="AK86" s="209"/>
      <c r="AL86" s="209"/>
      <c r="AM86" s="239"/>
      <c r="AO86" t="s">
        <v>250</v>
      </c>
    </row>
    <row r="87" spans="1:41" ht="15" customHeight="1" x14ac:dyDescent="0.25">
      <c r="A87" s="214"/>
      <c r="B87" s="199"/>
      <c r="C87" s="199"/>
      <c r="D87" s="199"/>
      <c r="E87" s="199"/>
      <c r="F87" s="237"/>
      <c r="G87" s="199"/>
      <c r="H87" s="217"/>
      <c r="I87" s="199"/>
      <c r="J87" s="217"/>
      <c r="K87" s="103"/>
      <c r="L87" s="103"/>
      <c r="M87" s="103"/>
      <c r="N87" s="102"/>
      <c r="O87" s="102"/>
      <c r="P87" s="105">
        <f t="shared" si="152"/>
        <v>0</v>
      </c>
      <c r="Q87" s="213"/>
      <c r="R87" s="213"/>
      <c r="S87" s="213"/>
      <c r="T87" s="213"/>
      <c r="U87" s="199"/>
      <c r="V87" s="200"/>
      <c r="W87" s="199"/>
      <c r="X87" s="200"/>
      <c r="Y87" s="199"/>
      <c r="Z87" s="200"/>
      <c r="AA87" s="207"/>
      <c r="AB87" s="213"/>
      <c r="AC87" s="206"/>
      <c r="AD87" s="199"/>
      <c r="AE87" s="200"/>
      <c r="AF87" s="206"/>
      <c r="AG87" s="199"/>
      <c r="AH87" s="200"/>
      <c r="AI87" s="206"/>
      <c r="AJ87" s="199"/>
      <c r="AK87" s="210"/>
      <c r="AL87" s="210"/>
      <c r="AM87" s="239"/>
      <c r="AO87" t="s">
        <v>251</v>
      </c>
    </row>
    <row r="88" spans="1:41" ht="15" customHeight="1" x14ac:dyDescent="0.25">
      <c r="A88" s="214">
        <v>17</v>
      </c>
      <c r="B88" s="199"/>
      <c r="C88" s="199"/>
      <c r="D88" s="199"/>
      <c r="E88" s="199"/>
      <c r="F88" s="235" t="str">
        <f t="shared" ref="F88" si="153">IF(AM88=40,"TIEMPO COMPLETO",IF(AM88&gt;=20,"MEDIO TIEMPO",IF(AM88&gt;=1,"TIEMPO PARCIAL","")))</f>
        <v/>
      </c>
      <c r="G88" s="199"/>
      <c r="H88" s="215"/>
      <c r="I88" s="199"/>
      <c r="J88" s="215"/>
      <c r="K88" s="103"/>
      <c r="L88" s="103"/>
      <c r="M88" s="103"/>
      <c r="N88" s="102"/>
      <c r="O88" s="102"/>
      <c r="P88" s="105">
        <f>N88*O88</f>
        <v>0</v>
      </c>
      <c r="Q88" s="213">
        <f>SUM(P88:P92)</f>
        <v>0</v>
      </c>
      <c r="R88" s="213">
        <f t="shared" ref="R88" si="154">COUNT(N88:N92)</f>
        <v>0</v>
      </c>
      <c r="S88" s="213">
        <f t="shared" ref="S88" si="155">SUM(O88:O92)</f>
        <v>0</v>
      </c>
      <c r="T88" s="213">
        <f t="shared" ref="T88" si="156">COUNT(N88:N92)</f>
        <v>0</v>
      </c>
      <c r="U88" s="199"/>
      <c r="V88" s="200"/>
      <c r="W88" s="199"/>
      <c r="X88" s="200"/>
      <c r="Y88" s="199"/>
      <c r="Z88" s="200"/>
      <c r="AA88" s="207"/>
      <c r="AB88" s="213">
        <f t="shared" ref="AB88" si="157">+AA88+Z88+V88+Q88+R88+S88+T88+X88</f>
        <v>0</v>
      </c>
      <c r="AC88" s="204" t="str">
        <f t="shared" ref="AC88" si="158">IF(L88="","",(AB88/$AM88))</f>
        <v/>
      </c>
      <c r="AD88" s="199"/>
      <c r="AE88" s="200"/>
      <c r="AF88" s="204" t="str">
        <f t="shared" ref="AF88" si="159">IF(AD88="","",(AE88/$AM88))</f>
        <v/>
      </c>
      <c r="AG88" s="199"/>
      <c r="AH88" s="200"/>
      <c r="AI88" s="204" t="str">
        <f t="shared" ref="AI88" si="160">IF(AG88="","",(AH88/$AM88))</f>
        <v/>
      </c>
      <c r="AJ88" s="199"/>
      <c r="AK88" s="208"/>
      <c r="AL88" s="208"/>
      <c r="AM88" s="238">
        <f t="shared" ref="AM88" si="161">AK88+AB88+AH88+AE88</f>
        <v>0</v>
      </c>
      <c r="AO88" t="s">
        <v>252</v>
      </c>
    </row>
    <row r="89" spans="1:41" ht="15" customHeight="1" x14ac:dyDescent="0.25">
      <c r="A89" s="214"/>
      <c r="B89" s="199"/>
      <c r="C89" s="199"/>
      <c r="D89" s="199"/>
      <c r="E89" s="199"/>
      <c r="F89" s="236"/>
      <c r="G89" s="199"/>
      <c r="H89" s="216"/>
      <c r="I89" s="199"/>
      <c r="J89" s="216"/>
      <c r="K89" s="103"/>
      <c r="L89" s="103"/>
      <c r="M89" s="103"/>
      <c r="N89" s="102"/>
      <c r="O89" s="102"/>
      <c r="P89" s="105">
        <f t="shared" ref="P89:P92" si="162">N89*O89</f>
        <v>0</v>
      </c>
      <c r="Q89" s="213"/>
      <c r="R89" s="213"/>
      <c r="S89" s="213"/>
      <c r="T89" s="213"/>
      <c r="U89" s="199"/>
      <c r="V89" s="200"/>
      <c r="W89" s="199"/>
      <c r="X89" s="200"/>
      <c r="Y89" s="199"/>
      <c r="Z89" s="200"/>
      <c r="AA89" s="207"/>
      <c r="AB89" s="213"/>
      <c r="AC89" s="205"/>
      <c r="AD89" s="199"/>
      <c r="AE89" s="200"/>
      <c r="AF89" s="205"/>
      <c r="AG89" s="199"/>
      <c r="AH89" s="200"/>
      <c r="AI89" s="205"/>
      <c r="AJ89" s="199"/>
      <c r="AK89" s="209"/>
      <c r="AL89" s="209"/>
      <c r="AM89" s="239"/>
    </row>
    <row r="90" spans="1:41" ht="15" customHeight="1" x14ac:dyDescent="0.25">
      <c r="A90" s="214"/>
      <c r="B90" s="199"/>
      <c r="C90" s="199"/>
      <c r="D90" s="199"/>
      <c r="E90" s="199"/>
      <c r="F90" s="236"/>
      <c r="G90" s="199"/>
      <c r="H90" s="216"/>
      <c r="I90" s="199"/>
      <c r="J90" s="216"/>
      <c r="K90" s="103"/>
      <c r="L90" s="103"/>
      <c r="M90" s="103"/>
      <c r="N90" s="102"/>
      <c r="O90" s="102"/>
      <c r="P90" s="105">
        <f t="shared" si="162"/>
        <v>0</v>
      </c>
      <c r="Q90" s="213"/>
      <c r="R90" s="213"/>
      <c r="S90" s="213"/>
      <c r="T90" s="213"/>
      <c r="U90" s="199"/>
      <c r="V90" s="200"/>
      <c r="W90" s="199"/>
      <c r="X90" s="200"/>
      <c r="Y90" s="199"/>
      <c r="Z90" s="200"/>
      <c r="AA90" s="207"/>
      <c r="AB90" s="213"/>
      <c r="AC90" s="205"/>
      <c r="AD90" s="199"/>
      <c r="AE90" s="200"/>
      <c r="AF90" s="205"/>
      <c r="AG90" s="199"/>
      <c r="AH90" s="200"/>
      <c r="AI90" s="205"/>
      <c r="AJ90" s="199"/>
      <c r="AK90" s="209"/>
      <c r="AL90" s="209"/>
      <c r="AM90" s="239"/>
    </row>
    <row r="91" spans="1:41" ht="15" customHeight="1" x14ac:dyDescent="0.25">
      <c r="A91" s="214"/>
      <c r="B91" s="199"/>
      <c r="C91" s="199"/>
      <c r="D91" s="199"/>
      <c r="E91" s="199"/>
      <c r="F91" s="236"/>
      <c r="G91" s="199"/>
      <c r="H91" s="216"/>
      <c r="I91" s="199"/>
      <c r="J91" s="216"/>
      <c r="K91" s="103"/>
      <c r="L91" s="103"/>
      <c r="M91" s="103"/>
      <c r="N91" s="102"/>
      <c r="O91" s="102"/>
      <c r="P91" s="105">
        <f t="shared" si="162"/>
        <v>0</v>
      </c>
      <c r="Q91" s="213"/>
      <c r="R91" s="213"/>
      <c r="S91" s="213"/>
      <c r="T91" s="213"/>
      <c r="U91" s="199"/>
      <c r="V91" s="200"/>
      <c r="W91" s="199"/>
      <c r="X91" s="200"/>
      <c r="Y91" s="199"/>
      <c r="Z91" s="200"/>
      <c r="AA91" s="207"/>
      <c r="AB91" s="213"/>
      <c r="AC91" s="205"/>
      <c r="AD91" s="199"/>
      <c r="AE91" s="200"/>
      <c r="AF91" s="205"/>
      <c r="AG91" s="199"/>
      <c r="AH91" s="200"/>
      <c r="AI91" s="205"/>
      <c r="AJ91" s="199"/>
      <c r="AK91" s="209"/>
      <c r="AL91" s="209"/>
      <c r="AM91" s="239"/>
    </row>
    <row r="92" spans="1:41" ht="15" customHeight="1" x14ac:dyDescent="0.25">
      <c r="A92" s="214"/>
      <c r="B92" s="199"/>
      <c r="C92" s="199"/>
      <c r="D92" s="199"/>
      <c r="E92" s="199"/>
      <c r="F92" s="237"/>
      <c r="G92" s="199"/>
      <c r="H92" s="217"/>
      <c r="I92" s="199"/>
      <c r="J92" s="217"/>
      <c r="K92" s="103"/>
      <c r="L92" s="103"/>
      <c r="M92" s="103"/>
      <c r="N92" s="102"/>
      <c r="O92" s="102"/>
      <c r="P92" s="105">
        <f t="shared" si="162"/>
        <v>0</v>
      </c>
      <c r="Q92" s="213"/>
      <c r="R92" s="213"/>
      <c r="S92" s="213"/>
      <c r="T92" s="213"/>
      <c r="U92" s="199"/>
      <c r="V92" s="200"/>
      <c r="W92" s="199"/>
      <c r="X92" s="200"/>
      <c r="Y92" s="199"/>
      <c r="Z92" s="200"/>
      <c r="AA92" s="207"/>
      <c r="AB92" s="213"/>
      <c r="AC92" s="206"/>
      <c r="AD92" s="199"/>
      <c r="AE92" s="200"/>
      <c r="AF92" s="206"/>
      <c r="AG92" s="199"/>
      <c r="AH92" s="200"/>
      <c r="AI92" s="206"/>
      <c r="AJ92" s="199"/>
      <c r="AK92" s="210"/>
      <c r="AL92" s="210"/>
      <c r="AM92" s="239"/>
    </row>
    <row r="93" spans="1:41" ht="15" customHeight="1" x14ac:dyDescent="0.25">
      <c r="A93" s="214">
        <v>18</v>
      </c>
      <c r="B93" s="199"/>
      <c r="C93" s="199"/>
      <c r="D93" s="199"/>
      <c r="E93" s="199"/>
      <c r="F93" s="235" t="str">
        <f t="shared" ref="F93" si="163">IF(AM93=40,"TIEMPO COMPLETO",IF(AM93&gt;=20,"MEDIO TIEMPO",IF(AM93&gt;=1,"TIEMPO PARCIAL","")))</f>
        <v/>
      </c>
      <c r="G93" s="199"/>
      <c r="H93" s="215"/>
      <c r="I93" s="199"/>
      <c r="J93" s="215"/>
      <c r="K93" s="103"/>
      <c r="L93" s="103"/>
      <c r="M93" s="103"/>
      <c r="N93" s="102"/>
      <c r="O93" s="102"/>
      <c r="P93" s="105">
        <f>N93*O93</f>
        <v>0</v>
      </c>
      <c r="Q93" s="213">
        <f>SUM(P93:P97)</f>
        <v>0</v>
      </c>
      <c r="R93" s="213">
        <f t="shared" ref="R93" si="164">COUNT(N93:N97)</f>
        <v>0</v>
      </c>
      <c r="S93" s="213">
        <f t="shared" ref="S93" si="165">SUM(O93:O97)</f>
        <v>0</v>
      </c>
      <c r="T93" s="213">
        <f t="shared" ref="T93" si="166">COUNT(N93:N97)</f>
        <v>0</v>
      </c>
      <c r="U93" s="199"/>
      <c r="V93" s="200"/>
      <c r="W93" s="199"/>
      <c r="X93" s="200"/>
      <c r="Y93" s="199"/>
      <c r="Z93" s="200"/>
      <c r="AA93" s="207"/>
      <c r="AB93" s="213">
        <f t="shared" ref="AB93" si="167">+AA93+Z93+V93+Q93+R93+S93+T93+X93</f>
        <v>0</v>
      </c>
      <c r="AC93" s="204" t="str">
        <f t="shared" ref="AC93" si="168">IF(L93="","",(AB93/$AM93))</f>
        <v/>
      </c>
      <c r="AD93" s="199"/>
      <c r="AE93" s="200"/>
      <c r="AF93" s="204" t="str">
        <f t="shared" ref="AF93" si="169">IF(AD93="","",(AE93/$AM93))</f>
        <v/>
      </c>
      <c r="AG93" s="199"/>
      <c r="AH93" s="200"/>
      <c r="AI93" s="204" t="str">
        <f t="shared" ref="AI93" si="170">IF(AG93="","",(AH93/$AM93))</f>
        <v/>
      </c>
      <c r="AJ93" s="199"/>
      <c r="AK93" s="208"/>
      <c r="AL93" s="208"/>
      <c r="AM93" s="238">
        <f t="shared" ref="AM93" si="171">AK93+AB93+AH93+AE93</f>
        <v>0</v>
      </c>
    </row>
    <row r="94" spans="1:41" ht="15" customHeight="1" x14ac:dyDescent="0.25">
      <c r="A94" s="214"/>
      <c r="B94" s="199"/>
      <c r="C94" s="199"/>
      <c r="D94" s="199"/>
      <c r="E94" s="199"/>
      <c r="F94" s="236"/>
      <c r="G94" s="199"/>
      <c r="H94" s="216"/>
      <c r="I94" s="199"/>
      <c r="J94" s="216"/>
      <c r="K94" s="103"/>
      <c r="L94" s="103"/>
      <c r="M94" s="103"/>
      <c r="N94" s="102"/>
      <c r="O94" s="102"/>
      <c r="P94" s="105">
        <f t="shared" ref="P94:P97" si="172">N94*O94</f>
        <v>0</v>
      </c>
      <c r="Q94" s="213"/>
      <c r="R94" s="213"/>
      <c r="S94" s="213"/>
      <c r="T94" s="213"/>
      <c r="U94" s="199"/>
      <c r="V94" s="200"/>
      <c r="W94" s="199"/>
      <c r="X94" s="200"/>
      <c r="Y94" s="199"/>
      <c r="Z94" s="200"/>
      <c r="AA94" s="207"/>
      <c r="AB94" s="213"/>
      <c r="AC94" s="205"/>
      <c r="AD94" s="199"/>
      <c r="AE94" s="200"/>
      <c r="AF94" s="205"/>
      <c r="AG94" s="199"/>
      <c r="AH94" s="200"/>
      <c r="AI94" s="205"/>
      <c r="AJ94" s="199"/>
      <c r="AK94" s="209"/>
      <c r="AL94" s="209"/>
      <c r="AM94" s="239"/>
    </row>
    <row r="95" spans="1:41" ht="15" customHeight="1" x14ac:dyDescent="0.25">
      <c r="A95" s="214"/>
      <c r="B95" s="199"/>
      <c r="C95" s="199"/>
      <c r="D95" s="199"/>
      <c r="E95" s="199"/>
      <c r="F95" s="236"/>
      <c r="G95" s="199"/>
      <c r="H95" s="216"/>
      <c r="I95" s="199"/>
      <c r="J95" s="216"/>
      <c r="K95" s="103"/>
      <c r="L95" s="103"/>
      <c r="M95" s="103"/>
      <c r="N95" s="102"/>
      <c r="O95" s="102"/>
      <c r="P95" s="105">
        <f t="shared" si="172"/>
        <v>0</v>
      </c>
      <c r="Q95" s="213"/>
      <c r="R95" s="213"/>
      <c r="S95" s="213"/>
      <c r="T95" s="213"/>
      <c r="U95" s="199"/>
      <c r="V95" s="200"/>
      <c r="W95" s="199"/>
      <c r="X95" s="200"/>
      <c r="Y95" s="199"/>
      <c r="Z95" s="200"/>
      <c r="AA95" s="207"/>
      <c r="AB95" s="213"/>
      <c r="AC95" s="205"/>
      <c r="AD95" s="199"/>
      <c r="AE95" s="200"/>
      <c r="AF95" s="205"/>
      <c r="AG95" s="199"/>
      <c r="AH95" s="200"/>
      <c r="AI95" s="205"/>
      <c r="AJ95" s="199"/>
      <c r="AK95" s="209"/>
      <c r="AL95" s="209"/>
      <c r="AM95" s="239"/>
    </row>
    <row r="96" spans="1:41" ht="15" customHeight="1" x14ac:dyDescent="0.25">
      <c r="A96" s="214"/>
      <c r="B96" s="199"/>
      <c r="C96" s="199"/>
      <c r="D96" s="199"/>
      <c r="E96" s="199"/>
      <c r="F96" s="236"/>
      <c r="G96" s="199"/>
      <c r="H96" s="216"/>
      <c r="I96" s="199"/>
      <c r="J96" s="216"/>
      <c r="K96" s="103"/>
      <c r="L96" s="103"/>
      <c r="M96" s="103"/>
      <c r="N96" s="102"/>
      <c r="O96" s="102"/>
      <c r="P96" s="105">
        <f t="shared" si="172"/>
        <v>0</v>
      </c>
      <c r="Q96" s="213"/>
      <c r="R96" s="213"/>
      <c r="S96" s="213"/>
      <c r="T96" s="213"/>
      <c r="U96" s="199"/>
      <c r="V96" s="200"/>
      <c r="W96" s="199"/>
      <c r="X96" s="200"/>
      <c r="Y96" s="199"/>
      <c r="Z96" s="200"/>
      <c r="AA96" s="207"/>
      <c r="AB96" s="213"/>
      <c r="AC96" s="205"/>
      <c r="AD96" s="199"/>
      <c r="AE96" s="200"/>
      <c r="AF96" s="205"/>
      <c r="AG96" s="199"/>
      <c r="AH96" s="200"/>
      <c r="AI96" s="205"/>
      <c r="AJ96" s="199"/>
      <c r="AK96" s="209"/>
      <c r="AL96" s="209"/>
      <c r="AM96" s="239"/>
    </row>
    <row r="97" spans="1:39" ht="15" customHeight="1" x14ac:dyDescent="0.25">
      <c r="A97" s="214"/>
      <c r="B97" s="199"/>
      <c r="C97" s="199"/>
      <c r="D97" s="199"/>
      <c r="E97" s="199"/>
      <c r="F97" s="237"/>
      <c r="G97" s="199"/>
      <c r="H97" s="217"/>
      <c r="I97" s="199"/>
      <c r="J97" s="217"/>
      <c r="K97" s="103"/>
      <c r="L97" s="103"/>
      <c r="M97" s="103"/>
      <c r="N97" s="102"/>
      <c r="O97" s="102"/>
      <c r="P97" s="105">
        <f t="shared" si="172"/>
        <v>0</v>
      </c>
      <c r="Q97" s="213"/>
      <c r="R97" s="213"/>
      <c r="S97" s="213"/>
      <c r="T97" s="213"/>
      <c r="U97" s="199"/>
      <c r="V97" s="200"/>
      <c r="W97" s="199"/>
      <c r="X97" s="200"/>
      <c r="Y97" s="199"/>
      <c r="Z97" s="200"/>
      <c r="AA97" s="207"/>
      <c r="AB97" s="213"/>
      <c r="AC97" s="206"/>
      <c r="AD97" s="199"/>
      <c r="AE97" s="200"/>
      <c r="AF97" s="206"/>
      <c r="AG97" s="199"/>
      <c r="AH97" s="200"/>
      <c r="AI97" s="206"/>
      <c r="AJ97" s="199"/>
      <c r="AK97" s="210"/>
      <c r="AL97" s="210"/>
      <c r="AM97" s="239"/>
    </row>
    <row r="98" spans="1:39" ht="15" customHeight="1" x14ac:dyDescent="0.25">
      <c r="A98" s="214">
        <v>19</v>
      </c>
      <c r="B98" s="199"/>
      <c r="C98" s="199"/>
      <c r="D98" s="199"/>
      <c r="E98" s="199"/>
      <c r="F98" s="235" t="str">
        <f t="shared" ref="F98" si="173">IF(AM98=40,"TIEMPO COMPLETO",IF(AM98&gt;=20,"MEDIO TIEMPO",IF(AM98&gt;=1,"TIEMPO PARCIAL","")))</f>
        <v/>
      </c>
      <c r="G98" s="199"/>
      <c r="H98" s="215"/>
      <c r="I98" s="199"/>
      <c r="J98" s="215"/>
      <c r="K98" s="103"/>
      <c r="L98" s="103"/>
      <c r="M98" s="103"/>
      <c r="N98" s="102"/>
      <c r="O98" s="102"/>
      <c r="P98" s="105">
        <f>N98*O98</f>
        <v>0</v>
      </c>
      <c r="Q98" s="213">
        <f>SUM(P98:P102)</f>
        <v>0</v>
      </c>
      <c r="R98" s="213">
        <f t="shared" ref="R98" si="174">COUNT(N98:N102)</f>
        <v>0</v>
      </c>
      <c r="S98" s="213">
        <f t="shared" ref="S98" si="175">SUM(O98:O102)</f>
        <v>0</v>
      </c>
      <c r="T98" s="213">
        <f t="shared" ref="T98" si="176">COUNT(N98:N102)</f>
        <v>0</v>
      </c>
      <c r="U98" s="199"/>
      <c r="V98" s="200"/>
      <c r="W98" s="199"/>
      <c r="X98" s="200"/>
      <c r="Y98" s="199"/>
      <c r="Z98" s="200"/>
      <c r="AA98" s="207"/>
      <c r="AB98" s="213">
        <f t="shared" ref="AB98" si="177">+AA98+Z98+V98+Q98+R98+S98+T98+X98</f>
        <v>0</v>
      </c>
      <c r="AC98" s="204" t="str">
        <f t="shared" ref="AC98" si="178">IF(L98="","",(AB98/$AM98))</f>
        <v/>
      </c>
      <c r="AD98" s="199"/>
      <c r="AE98" s="200"/>
      <c r="AF98" s="204" t="str">
        <f t="shared" ref="AF98" si="179">IF(AD98="","",(AE98/$AM98))</f>
        <v/>
      </c>
      <c r="AG98" s="199"/>
      <c r="AH98" s="200"/>
      <c r="AI98" s="204" t="str">
        <f t="shared" ref="AI98" si="180">IF(AG98="","",(AH98/$AM98))</f>
        <v/>
      </c>
      <c r="AJ98" s="199"/>
      <c r="AK98" s="208"/>
      <c r="AL98" s="208"/>
      <c r="AM98" s="238">
        <f t="shared" ref="AM98" si="181">AK98+AB98+AH98+AE98</f>
        <v>0</v>
      </c>
    </row>
    <row r="99" spans="1:39" ht="15" customHeight="1" x14ac:dyDescent="0.25">
      <c r="A99" s="214"/>
      <c r="B99" s="199"/>
      <c r="C99" s="199"/>
      <c r="D99" s="199"/>
      <c r="E99" s="199"/>
      <c r="F99" s="236"/>
      <c r="G99" s="199"/>
      <c r="H99" s="216"/>
      <c r="I99" s="199"/>
      <c r="J99" s="216"/>
      <c r="K99" s="103"/>
      <c r="L99" s="103"/>
      <c r="M99" s="103"/>
      <c r="N99" s="102"/>
      <c r="O99" s="102"/>
      <c r="P99" s="105">
        <f t="shared" ref="P99:P102" si="182">N99*O99</f>
        <v>0</v>
      </c>
      <c r="Q99" s="213"/>
      <c r="R99" s="213"/>
      <c r="S99" s="213"/>
      <c r="T99" s="213"/>
      <c r="U99" s="199"/>
      <c r="V99" s="200"/>
      <c r="W99" s="199"/>
      <c r="X99" s="200"/>
      <c r="Y99" s="199"/>
      <c r="Z99" s="200"/>
      <c r="AA99" s="207"/>
      <c r="AB99" s="213"/>
      <c r="AC99" s="205"/>
      <c r="AD99" s="199"/>
      <c r="AE99" s="200"/>
      <c r="AF99" s="205"/>
      <c r="AG99" s="199"/>
      <c r="AH99" s="200"/>
      <c r="AI99" s="205"/>
      <c r="AJ99" s="199"/>
      <c r="AK99" s="209"/>
      <c r="AL99" s="209"/>
      <c r="AM99" s="239"/>
    </row>
    <row r="100" spans="1:39" ht="15" customHeight="1" x14ac:dyDescent="0.25">
      <c r="A100" s="214"/>
      <c r="B100" s="199"/>
      <c r="C100" s="199"/>
      <c r="D100" s="199"/>
      <c r="E100" s="199"/>
      <c r="F100" s="236"/>
      <c r="G100" s="199"/>
      <c r="H100" s="216"/>
      <c r="I100" s="199"/>
      <c r="J100" s="216"/>
      <c r="K100" s="103"/>
      <c r="L100" s="103"/>
      <c r="M100" s="103"/>
      <c r="N100" s="102"/>
      <c r="O100" s="102"/>
      <c r="P100" s="105">
        <f t="shared" si="182"/>
        <v>0</v>
      </c>
      <c r="Q100" s="213"/>
      <c r="R100" s="213"/>
      <c r="S100" s="213"/>
      <c r="T100" s="213"/>
      <c r="U100" s="199"/>
      <c r="V100" s="200"/>
      <c r="W100" s="199"/>
      <c r="X100" s="200"/>
      <c r="Y100" s="199"/>
      <c r="Z100" s="200"/>
      <c r="AA100" s="207"/>
      <c r="AB100" s="213"/>
      <c r="AC100" s="205"/>
      <c r="AD100" s="199"/>
      <c r="AE100" s="200"/>
      <c r="AF100" s="205"/>
      <c r="AG100" s="199"/>
      <c r="AH100" s="200"/>
      <c r="AI100" s="205"/>
      <c r="AJ100" s="199"/>
      <c r="AK100" s="209"/>
      <c r="AL100" s="209"/>
      <c r="AM100" s="239"/>
    </row>
    <row r="101" spans="1:39" ht="15" customHeight="1" x14ac:dyDescent="0.25">
      <c r="A101" s="214"/>
      <c r="B101" s="199"/>
      <c r="C101" s="199"/>
      <c r="D101" s="199"/>
      <c r="E101" s="199"/>
      <c r="F101" s="236"/>
      <c r="G101" s="199"/>
      <c r="H101" s="216"/>
      <c r="I101" s="199"/>
      <c r="J101" s="216"/>
      <c r="K101" s="103"/>
      <c r="L101" s="103"/>
      <c r="M101" s="103"/>
      <c r="N101" s="102"/>
      <c r="O101" s="102"/>
      <c r="P101" s="105">
        <f t="shared" si="182"/>
        <v>0</v>
      </c>
      <c r="Q101" s="213"/>
      <c r="R101" s="213"/>
      <c r="S101" s="213"/>
      <c r="T101" s="213"/>
      <c r="U101" s="199"/>
      <c r="V101" s="200"/>
      <c r="W101" s="199"/>
      <c r="X101" s="200"/>
      <c r="Y101" s="199"/>
      <c r="Z101" s="200"/>
      <c r="AA101" s="207"/>
      <c r="AB101" s="213"/>
      <c r="AC101" s="205"/>
      <c r="AD101" s="199"/>
      <c r="AE101" s="200"/>
      <c r="AF101" s="205"/>
      <c r="AG101" s="199"/>
      <c r="AH101" s="200"/>
      <c r="AI101" s="205"/>
      <c r="AJ101" s="199"/>
      <c r="AK101" s="209"/>
      <c r="AL101" s="209"/>
      <c r="AM101" s="239"/>
    </row>
    <row r="102" spans="1:39" ht="15" customHeight="1" x14ac:dyDescent="0.25">
      <c r="A102" s="214"/>
      <c r="B102" s="199"/>
      <c r="C102" s="199"/>
      <c r="D102" s="199"/>
      <c r="E102" s="199"/>
      <c r="F102" s="237"/>
      <c r="G102" s="199"/>
      <c r="H102" s="217"/>
      <c r="I102" s="199"/>
      <c r="J102" s="217"/>
      <c r="K102" s="103"/>
      <c r="L102" s="103"/>
      <c r="M102" s="103"/>
      <c r="N102" s="102"/>
      <c r="O102" s="102"/>
      <c r="P102" s="105">
        <f t="shared" si="182"/>
        <v>0</v>
      </c>
      <c r="Q102" s="213"/>
      <c r="R102" s="213"/>
      <c r="S102" s="213"/>
      <c r="T102" s="213"/>
      <c r="U102" s="199"/>
      <c r="V102" s="200"/>
      <c r="W102" s="199"/>
      <c r="X102" s="200"/>
      <c r="Y102" s="199"/>
      <c r="Z102" s="200"/>
      <c r="AA102" s="207"/>
      <c r="AB102" s="213"/>
      <c r="AC102" s="206"/>
      <c r="AD102" s="199"/>
      <c r="AE102" s="200"/>
      <c r="AF102" s="206"/>
      <c r="AG102" s="199"/>
      <c r="AH102" s="200"/>
      <c r="AI102" s="206"/>
      <c r="AJ102" s="199"/>
      <c r="AK102" s="210"/>
      <c r="AL102" s="210"/>
      <c r="AM102" s="239"/>
    </row>
    <row r="103" spans="1:39" ht="15" customHeight="1" x14ac:dyDescent="0.25">
      <c r="A103" s="214">
        <v>20</v>
      </c>
      <c r="B103" s="199"/>
      <c r="C103" s="199"/>
      <c r="D103" s="199"/>
      <c r="E103" s="199"/>
      <c r="F103" s="235" t="str">
        <f t="shared" ref="F103" si="183">IF(AM103=40,"TIEMPO COMPLETO",IF(AM103&gt;=20,"MEDIO TIEMPO",IF(AM103&gt;=1,"TIEMPO PARCIAL","")))</f>
        <v/>
      </c>
      <c r="G103" s="199"/>
      <c r="H103" s="215"/>
      <c r="I103" s="199"/>
      <c r="J103" s="215"/>
      <c r="K103" s="103"/>
      <c r="L103" s="103"/>
      <c r="M103" s="103"/>
      <c r="N103" s="102"/>
      <c r="O103" s="102"/>
      <c r="P103" s="105">
        <f>N103*O103</f>
        <v>0</v>
      </c>
      <c r="Q103" s="213">
        <f>SUM(P103:P107)</f>
        <v>0</v>
      </c>
      <c r="R103" s="213">
        <f t="shared" ref="R103" si="184">COUNT(N103:N107)</f>
        <v>0</v>
      </c>
      <c r="S103" s="213">
        <f t="shared" ref="S103" si="185">SUM(O103:O107)</f>
        <v>0</v>
      </c>
      <c r="T103" s="213">
        <f t="shared" ref="T103" si="186">COUNT(N103:N107)</f>
        <v>0</v>
      </c>
      <c r="U103" s="199"/>
      <c r="V103" s="200"/>
      <c r="W103" s="199"/>
      <c r="X103" s="200"/>
      <c r="Y103" s="199"/>
      <c r="Z103" s="200"/>
      <c r="AA103" s="207"/>
      <c r="AB103" s="213">
        <f t="shared" ref="AB103" si="187">+AA103+Z103+V103+Q103+R103+S103+T103+X103</f>
        <v>0</v>
      </c>
      <c r="AC103" s="204" t="str">
        <f t="shared" ref="AC103" si="188">IF(L103="","",(AB103/$AM103))</f>
        <v/>
      </c>
      <c r="AD103" s="199"/>
      <c r="AE103" s="200"/>
      <c r="AF103" s="204" t="str">
        <f t="shared" ref="AF103" si="189">IF(AD103="","",(AE103/$AM103))</f>
        <v/>
      </c>
      <c r="AG103" s="199"/>
      <c r="AH103" s="200"/>
      <c r="AI103" s="204" t="str">
        <f t="shared" ref="AI103" si="190">IF(AG103="","",(AH103/$AM103))</f>
        <v/>
      </c>
      <c r="AJ103" s="199"/>
      <c r="AK103" s="208"/>
      <c r="AL103" s="208"/>
      <c r="AM103" s="238">
        <f t="shared" ref="AM103" si="191">AK103+AB103+AH103+AE103</f>
        <v>0</v>
      </c>
    </row>
    <row r="104" spans="1:39" ht="15" customHeight="1" x14ac:dyDescent="0.25">
      <c r="A104" s="214"/>
      <c r="B104" s="199"/>
      <c r="C104" s="199"/>
      <c r="D104" s="199"/>
      <c r="E104" s="199"/>
      <c r="F104" s="236"/>
      <c r="G104" s="199"/>
      <c r="H104" s="216"/>
      <c r="I104" s="199"/>
      <c r="J104" s="216"/>
      <c r="K104" s="103"/>
      <c r="L104" s="103"/>
      <c r="M104" s="103"/>
      <c r="N104" s="102"/>
      <c r="O104" s="102"/>
      <c r="P104" s="105">
        <f t="shared" ref="P104:P107" si="192">N104*O104</f>
        <v>0</v>
      </c>
      <c r="Q104" s="213"/>
      <c r="R104" s="213"/>
      <c r="S104" s="213"/>
      <c r="T104" s="213"/>
      <c r="U104" s="199"/>
      <c r="V104" s="200"/>
      <c r="W104" s="199"/>
      <c r="X104" s="200"/>
      <c r="Y104" s="199"/>
      <c r="Z104" s="200"/>
      <c r="AA104" s="207"/>
      <c r="AB104" s="213"/>
      <c r="AC104" s="205"/>
      <c r="AD104" s="199"/>
      <c r="AE104" s="200"/>
      <c r="AF104" s="205"/>
      <c r="AG104" s="199"/>
      <c r="AH104" s="200"/>
      <c r="AI104" s="205"/>
      <c r="AJ104" s="199"/>
      <c r="AK104" s="209"/>
      <c r="AL104" s="209"/>
      <c r="AM104" s="239"/>
    </row>
    <row r="105" spans="1:39" ht="15" customHeight="1" x14ac:dyDescent="0.25">
      <c r="A105" s="214"/>
      <c r="B105" s="199"/>
      <c r="C105" s="199"/>
      <c r="D105" s="199"/>
      <c r="E105" s="199"/>
      <c r="F105" s="236"/>
      <c r="G105" s="199"/>
      <c r="H105" s="216"/>
      <c r="I105" s="199"/>
      <c r="J105" s="216"/>
      <c r="K105" s="103"/>
      <c r="L105" s="103"/>
      <c r="M105" s="103"/>
      <c r="N105" s="102"/>
      <c r="O105" s="102"/>
      <c r="P105" s="105">
        <f t="shared" si="192"/>
        <v>0</v>
      </c>
      <c r="Q105" s="213"/>
      <c r="R105" s="213"/>
      <c r="S105" s="213"/>
      <c r="T105" s="213"/>
      <c r="U105" s="199"/>
      <c r="V105" s="200"/>
      <c r="W105" s="199"/>
      <c r="X105" s="200"/>
      <c r="Y105" s="199"/>
      <c r="Z105" s="200"/>
      <c r="AA105" s="207"/>
      <c r="AB105" s="213"/>
      <c r="AC105" s="205"/>
      <c r="AD105" s="199"/>
      <c r="AE105" s="200"/>
      <c r="AF105" s="205"/>
      <c r="AG105" s="199"/>
      <c r="AH105" s="200"/>
      <c r="AI105" s="205"/>
      <c r="AJ105" s="199"/>
      <c r="AK105" s="209"/>
      <c r="AL105" s="209"/>
      <c r="AM105" s="239"/>
    </row>
    <row r="106" spans="1:39" ht="15" customHeight="1" x14ac:dyDescent="0.25">
      <c r="A106" s="214"/>
      <c r="B106" s="199"/>
      <c r="C106" s="199"/>
      <c r="D106" s="199"/>
      <c r="E106" s="199"/>
      <c r="F106" s="236"/>
      <c r="G106" s="199"/>
      <c r="H106" s="216"/>
      <c r="I106" s="199"/>
      <c r="J106" s="216"/>
      <c r="K106" s="103"/>
      <c r="L106" s="103"/>
      <c r="M106" s="103"/>
      <c r="N106" s="102"/>
      <c r="O106" s="102"/>
      <c r="P106" s="105">
        <f t="shared" si="192"/>
        <v>0</v>
      </c>
      <c r="Q106" s="213"/>
      <c r="R106" s="213"/>
      <c r="S106" s="213"/>
      <c r="T106" s="213"/>
      <c r="U106" s="199"/>
      <c r="V106" s="200"/>
      <c r="W106" s="199"/>
      <c r="X106" s="200"/>
      <c r="Y106" s="199"/>
      <c r="Z106" s="200"/>
      <c r="AA106" s="207"/>
      <c r="AB106" s="213"/>
      <c r="AC106" s="205"/>
      <c r="AD106" s="199"/>
      <c r="AE106" s="200"/>
      <c r="AF106" s="205"/>
      <c r="AG106" s="199"/>
      <c r="AH106" s="200"/>
      <c r="AI106" s="205"/>
      <c r="AJ106" s="199"/>
      <c r="AK106" s="209"/>
      <c r="AL106" s="209"/>
      <c r="AM106" s="239"/>
    </row>
    <row r="107" spans="1:39" ht="15" customHeight="1" x14ac:dyDescent="0.25">
      <c r="A107" s="214"/>
      <c r="B107" s="199"/>
      <c r="C107" s="199"/>
      <c r="D107" s="199"/>
      <c r="E107" s="199"/>
      <c r="F107" s="237"/>
      <c r="G107" s="199"/>
      <c r="H107" s="217"/>
      <c r="I107" s="199"/>
      <c r="J107" s="217"/>
      <c r="K107" s="103"/>
      <c r="L107" s="103"/>
      <c r="M107" s="103"/>
      <c r="N107" s="102"/>
      <c r="O107" s="102"/>
      <c r="P107" s="105">
        <f t="shared" si="192"/>
        <v>0</v>
      </c>
      <c r="Q107" s="213"/>
      <c r="R107" s="213"/>
      <c r="S107" s="213"/>
      <c r="T107" s="213"/>
      <c r="U107" s="199"/>
      <c r="V107" s="200"/>
      <c r="W107" s="199"/>
      <c r="X107" s="200"/>
      <c r="Y107" s="199"/>
      <c r="Z107" s="200"/>
      <c r="AA107" s="207"/>
      <c r="AB107" s="213"/>
      <c r="AC107" s="206"/>
      <c r="AD107" s="199"/>
      <c r="AE107" s="200"/>
      <c r="AF107" s="206"/>
      <c r="AG107" s="199"/>
      <c r="AH107" s="200"/>
      <c r="AI107" s="206"/>
      <c r="AJ107" s="199"/>
      <c r="AK107" s="210"/>
      <c r="AL107" s="210"/>
      <c r="AM107" s="239"/>
    </row>
    <row r="108" spans="1:39" ht="15" customHeight="1" x14ac:dyDescent="0.25">
      <c r="A108" s="214">
        <v>21</v>
      </c>
      <c r="B108" s="199"/>
      <c r="C108" s="199"/>
      <c r="D108" s="199"/>
      <c r="E108" s="199"/>
      <c r="F108" s="235" t="str">
        <f t="shared" ref="F108" si="193">IF(AM108=40,"TIEMPO COMPLETO",IF(AM108&gt;=20,"MEDIO TIEMPO",IF(AM108&gt;=1,"TIEMPO PARCIAL","")))</f>
        <v/>
      </c>
      <c r="G108" s="199"/>
      <c r="H108" s="215"/>
      <c r="I108" s="199"/>
      <c r="J108" s="215"/>
      <c r="K108" s="103"/>
      <c r="L108" s="103"/>
      <c r="M108" s="103"/>
      <c r="N108" s="102"/>
      <c r="O108" s="102"/>
      <c r="P108" s="105">
        <f>N108*O108</f>
        <v>0</v>
      </c>
      <c r="Q108" s="213">
        <f>SUM(P108:P112)</f>
        <v>0</v>
      </c>
      <c r="R108" s="213">
        <f t="shared" ref="R108" si="194">COUNT(N108:N112)</f>
        <v>0</v>
      </c>
      <c r="S108" s="213">
        <f t="shared" ref="S108" si="195">SUM(O108:O112)</f>
        <v>0</v>
      </c>
      <c r="T108" s="213">
        <f t="shared" ref="T108" si="196">COUNT(N108:N112)</f>
        <v>0</v>
      </c>
      <c r="U108" s="199"/>
      <c r="V108" s="200"/>
      <c r="W108" s="199"/>
      <c r="X108" s="200"/>
      <c r="Y108" s="199"/>
      <c r="Z108" s="200"/>
      <c r="AA108" s="207"/>
      <c r="AB108" s="213">
        <f t="shared" ref="AB108" si="197">+AA108+Z108+V108+Q108+R108+S108+T108+X108</f>
        <v>0</v>
      </c>
      <c r="AC108" s="204" t="str">
        <f t="shared" ref="AC108" si="198">IF(L108="","",(AB108/$AM108))</f>
        <v/>
      </c>
      <c r="AD108" s="199"/>
      <c r="AE108" s="200"/>
      <c r="AF108" s="204" t="str">
        <f t="shared" ref="AF108" si="199">IF(AD108="","",(AE108/$AM108))</f>
        <v/>
      </c>
      <c r="AG108" s="199"/>
      <c r="AH108" s="200"/>
      <c r="AI108" s="204" t="str">
        <f t="shared" ref="AI108" si="200">IF(AG108="","",(AH108/$AM108))</f>
        <v/>
      </c>
      <c r="AJ108" s="199"/>
      <c r="AK108" s="208"/>
      <c r="AL108" s="208"/>
      <c r="AM108" s="238">
        <f t="shared" ref="AM108" si="201">AK108+AB108+AH108+AE108</f>
        <v>0</v>
      </c>
    </row>
    <row r="109" spans="1:39" ht="15" customHeight="1" x14ac:dyDescent="0.25">
      <c r="A109" s="214"/>
      <c r="B109" s="199"/>
      <c r="C109" s="199"/>
      <c r="D109" s="199"/>
      <c r="E109" s="199"/>
      <c r="F109" s="236"/>
      <c r="G109" s="199"/>
      <c r="H109" s="216"/>
      <c r="I109" s="199"/>
      <c r="J109" s="216"/>
      <c r="K109" s="103"/>
      <c r="L109" s="103"/>
      <c r="M109" s="103"/>
      <c r="N109" s="102"/>
      <c r="O109" s="102"/>
      <c r="P109" s="105">
        <f t="shared" ref="P109:P112" si="202">N109*O109</f>
        <v>0</v>
      </c>
      <c r="Q109" s="213"/>
      <c r="R109" s="213"/>
      <c r="S109" s="213"/>
      <c r="T109" s="213"/>
      <c r="U109" s="199"/>
      <c r="V109" s="200"/>
      <c r="W109" s="199"/>
      <c r="X109" s="200"/>
      <c r="Y109" s="199"/>
      <c r="Z109" s="200"/>
      <c r="AA109" s="207"/>
      <c r="AB109" s="213"/>
      <c r="AC109" s="205"/>
      <c r="AD109" s="199"/>
      <c r="AE109" s="200"/>
      <c r="AF109" s="205"/>
      <c r="AG109" s="199"/>
      <c r="AH109" s="200"/>
      <c r="AI109" s="205"/>
      <c r="AJ109" s="199"/>
      <c r="AK109" s="209"/>
      <c r="AL109" s="209"/>
      <c r="AM109" s="239"/>
    </row>
    <row r="110" spans="1:39" ht="15" customHeight="1" x14ac:dyDescent="0.25">
      <c r="A110" s="214"/>
      <c r="B110" s="199"/>
      <c r="C110" s="199"/>
      <c r="D110" s="199"/>
      <c r="E110" s="199"/>
      <c r="F110" s="236"/>
      <c r="G110" s="199"/>
      <c r="H110" s="216"/>
      <c r="I110" s="199"/>
      <c r="J110" s="216"/>
      <c r="K110" s="103"/>
      <c r="L110" s="103"/>
      <c r="M110" s="103"/>
      <c r="N110" s="102"/>
      <c r="O110" s="102"/>
      <c r="P110" s="105">
        <f t="shared" si="202"/>
        <v>0</v>
      </c>
      <c r="Q110" s="213"/>
      <c r="R110" s="213"/>
      <c r="S110" s="213"/>
      <c r="T110" s="213"/>
      <c r="U110" s="199"/>
      <c r="V110" s="200"/>
      <c r="W110" s="199"/>
      <c r="X110" s="200"/>
      <c r="Y110" s="199"/>
      <c r="Z110" s="200"/>
      <c r="AA110" s="207"/>
      <c r="AB110" s="213"/>
      <c r="AC110" s="205"/>
      <c r="AD110" s="199"/>
      <c r="AE110" s="200"/>
      <c r="AF110" s="205"/>
      <c r="AG110" s="199"/>
      <c r="AH110" s="200"/>
      <c r="AI110" s="205"/>
      <c r="AJ110" s="199"/>
      <c r="AK110" s="209"/>
      <c r="AL110" s="209"/>
      <c r="AM110" s="239"/>
    </row>
    <row r="111" spans="1:39" ht="15" customHeight="1" x14ac:dyDescent="0.25">
      <c r="A111" s="214"/>
      <c r="B111" s="199"/>
      <c r="C111" s="199"/>
      <c r="D111" s="199"/>
      <c r="E111" s="199"/>
      <c r="F111" s="236"/>
      <c r="G111" s="199"/>
      <c r="H111" s="216"/>
      <c r="I111" s="199"/>
      <c r="J111" s="216"/>
      <c r="K111" s="103"/>
      <c r="L111" s="103"/>
      <c r="M111" s="103"/>
      <c r="N111" s="102"/>
      <c r="O111" s="102"/>
      <c r="P111" s="105">
        <f t="shared" si="202"/>
        <v>0</v>
      </c>
      <c r="Q111" s="213"/>
      <c r="R111" s="213"/>
      <c r="S111" s="213"/>
      <c r="T111" s="213"/>
      <c r="U111" s="199"/>
      <c r="V111" s="200"/>
      <c r="W111" s="199"/>
      <c r="X111" s="200"/>
      <c r="Y111" s="199"/>
      <c r="Z111" s="200"/>
      <c r="AA111" s="207"/>
      <c r="AB111" s="213"/>
      <c r="AC111" s="205"/>
      <c r="AD111" s="199"/>
      <c r="AE111" s="200"/>
      <c r="AF111" s="205"/>
      <c r="AG111" s="199"/>
      <c r="AH111" s="200"/>
      <c r="AI111" s="205"/>
      <c r="AJ111" s="199"/>
      <c r="AK111" s="209"/>
      <c r="AL111" s="209"/>
      <c r="AM111" s="239"/>
    </row>
    <row r="112" spans="1:39" ht="15" customHeight="1" x14ac:dyDescent="0.25">
      <c r="A112" s="214"/>
      <c r="B112" s="199"/>
      <c r="C112" s="199"/>
      <c r="D112" s="199"/>
      <c r="E112" s="199"/>
      <c r="F112" s="237"/>
      <c r="G112" s="199"/>
      <c r="H112" s="217"/>
      <c r="I112" s="199"/>
      <c r="J112" s="217"/>
      <c r="K112" s="103"/>
      <c r="L112" s="103"/>
      <c r="M112" s="103"/>
      <c r="N112" s="102"/>
      <c r="O112" s="102"/>
      <c r="P112" s="105">
        <f t="shared" si="202"/>
        <v>0</v>
      </c>
      <c r="Q112" s="213"/>
      <c r="R112" s="213"/>
      <c r="S112" s="213"/>
      <c r="T112" s="213"/>
      <c r="U112" s="199"/>
      <c r="V112" s="200"/>
      <c r="W112" s="199"/>
      <c r="X112" s="200"/>
      <c r="Y112" s="199"/>
      <c r="Z112" s="200"/>
      <c r="AA112" s="207"/>
      <c r="AB112" s="213"/>
      <c r="AC112" s="206"/>
      <c r="AD112" s="199"/>
      <c r="AE112" s="200"/>
      <c r="AF112" s="206"/>
      <c r="AG112" s="199"/>
      <c r="AH112" s="200"/>
      <c r="AI112" s="206"/>
      <c r="AJ112" s="199"/>
      <c r="AK112" s="210"/>
      <c r="AL112" s="210"/>
      <c r="AM112" s="239"/>
    </row>
    <row r="113" spans="1:39" ht="15" customHeight="1" x14ac:dyDescent="0.25">
      <c r="A113" s="214">
        <v>22</v>
      </c>
      <c r="B113" s="199"/>
      <c r="C113" s="199"/>
      <c r="D113" s="199"/>
      <c r="E113" s="199"/>
      <c r="F113" s="235" t="str">
        <f t="shared" ref="F113" si="203">IF(AM113=40,"TIEMPO COMPLETO",IF(AM113&gt;=20,"MEDIO TIEMPO",IF(AM113&gt;=1,"TIEMPO PARCIAL","")))</f>
        <v/>
      </c>
      <c r="G113" s="199"/>
      <c r="H113" s="215"/>
      <c r="I113" s="199"/>
      <c r="J113" s="215"/>
      <c r="K113" s="103"/>
      <c r="L113" s="103"/>
      <c r="M113" s="103"/>
      <c r="N113" s="102"/>
      <c r="O113" s="102"/>
      <c r="P113" s="105">
        <f>N113*O113</f>
        <v>0</v>
      </c>
      <c r="Q113" s="213">
        <f>SUM(P113:P117)</f>
        <v>0</v>
      </c>
      <c r="R113" s="213">
        <f t="shared" ref="R113" si="204">COUNT(N113:N117)</f>
        <v>0</v>
      </c>
      <c r="S113" s="213">
        <f t="shared" ref="S113" si="205">SUM(O113:O117)</f>
        <v>0</v>
      </c>
      <c r="T113" s="213">
        <f t="shared" ref="T113" si="206">COUNT(N113:N117)</f>
        <v>0</v>
      </c>
      <c r="U113" s="199"/>
      <c r="V113" s="200"/>
      <c r="W113" s="199"/>
      <c r="X113" s="200"/>
      <c r="Y113" s="199"/>
      <c r="Z113" s="200"/>
      <c r="AA113" s="207"/>
      <c r="AB113" s="213">
        <f t="shared" ref="AB113" si="207">+AA113+Z113+V113+Q113+R113+S113+T113+X113</f>
        <v>0</v>
      </c>
      <c r="AC113" s="204" t="str">
        <f t="shared" ref="AC113" si="208">IF(L113="","",(AB113/$AM113))</f>
        <v/>
      </c>
      <c r="AD113" s="199"/>
      <c r="AE113" s="200"/>
      <c r="AF113" s="204" t="str">
        <f t="shared" ref="AF113" si="209">IF(AD113="","",(AE113/$AM113))</f>
        <v/>
      </c>
      <c r="AG113" s="199"/>
      <c r="AH113" s="200"/>
      <c r="AI113" s="204" t="str">
        <f t="shared" ref="AI113" si="210">IF(AG113="","",(AH113/$AM113))</f>
        <v/>
      </c>
      <c r="AJ113" s="199"/>
      <c r="AK113" s="208"/>
      <c r="AL113" s="208"/>
      <c r="AM113" s="238">
        <f t="shared" ref="AM113" si="211">AK113+AB113+AH113+AE113</f>
        <v>0</v>
      </c>
    </row>
    <row r="114" spans="1:39" ht="15" customHeight="1" x14ac:dyDescent="0.25">
      <c r="A114" s="214"/>
      <c r="B114" s="199"/>
      <c r="C114" s="199"/>
      <c r="D114" s="199"/>
      <c r="E114" s="199"/>
      <c r="F114" s="236"/>
      <c r="G114" s="199"/>
      <c r="H114" s="216"/>
      <c r="I114" s="199"/>
      <c r="J114" s="216"/>
      <c r="K114" s="103"/>
      <c r="L114" s="103"/>
      <c r="M114" s="103"/>
      <c r="N114" s="102"/>
      <c r="O114" s="102"/>
      <c r="P114" s="105">
        <f t="shared" ref="P114:P117" si="212">N114*O114</f>
        <v>0</v>
      </c>
      <c r="Q114" s="213"/>
      <c r="R114" s="213"/>
      <c r="S114" s="213"/>
      <c r="T114" s="213"/>
      <c r="U114" s="199"/>
      <c r="V114" s="200"/>
      <c r="W114" s="199"/>
      <c r="X114" s="200"/>
      <c r="Y114" s="199"/>
      <c r="Z114" s="200"/>
      <c r="AA114" s="207"/>
      <c r="AB114" s="213"/>
      <c r="AC114" s="205"/>
      <c r="AD114" s="199"/>
      <c r="AE114" s="200"/>
      <c r="AF114" s="205"/>
      <c r="AG114" s="199"/>
      <c r="AH114" s="200"/>
      <c r="AI114" s="205"/>
      <c r="AJ114" s="199"/>
      <c r="AK114" s="209"/>
      <c r="AL114" s="209"/>
      <c r="AM114" s="239"/>
    </row>
    <row r="115" spans="1:39" ht="15" customHeight="1" x14ac:dyDescent="0.25">
      <c r="A115" s="214"/>
      <c r="B115" s="199"/>
      <c r="C115" s="199"/>
      <c r="D115" s="199"/>
      <c r="E115" s="199"/>
      <c r="F115" s="236"/>
      <c r="G115" s="199"/>
      <c r="H115" s="216"/>
      <c r="I115" s="199"/>
      <c r="J115" s="216"/>
      <c r="K115" s="103"/>
      <c r="L115" s="103"/>
      <c r="M115" s="103"/>
      <c r="N115" s="102"/>
      <c r="O115" s="102"/>
      <c r="P115" s="105">
        <f t="shared" si="212"/>
        <v>0</v>
      </c>
      <c r="Q115" s="213"/>
      <c r="R115" s="213"/>
      <c r="S115" s="213"/>
      <c r="T115" s="213"/>
      <c r="U115" s="199"/>
      <c r="V115" s="200"/>
      <c r="W115" s="199"/>
      <c r="X115" s="200"/>
      <c r="Y115" s="199"/>
      <c r="Z115" s="200"/>
      <c r="AA115" s="207"/>
      <c r="AB115" s="213"/>
      <c r="AC115" s="205"/>
      <c r="AD115" s="199"/>
      <c r="AE115" s="200"/>
      <c r="AF115" s="205"/>
      <c r="AG115" s="199"/>
      <c r="AH115" s="200"/>
      <c r="AI115" s="205"/>
      <c r="AJ115" s="199"/>
      <c r="AK115" s="209"/>
      <c r="AL115" s="209"/>
      <c r="AM115" s="239"/>
    </row>
    <row r="116" spans="1:39" ht="15" customHeight="1" x14ac:dyDescent="0.25">
      <c r="A116" s="214"/>
      <c r="B116" s="199"/>
      <c r="C116" s="199"/>
      <c r="D116" s="199"/>
      <c r="E116" s="199"/>
      <c r="F116" s="236"/>
      <c r="G116" s="199"/>
      <c r="H116" s="216"/>
      <c r="I116" s="199"/>
      <c r="J116" s="216"/>
      <c r="K116" s="103"/>
      <c r="L116" s="103"/>
      <c r="M116" s="103"/>
      <c r="N116" s="102"/>
      <c r="O116" s="102"/>
      <c r="P116" s="105">
        <f t="shared" si="212"/>
        <v>0</v>
      </c>
      <c r="Q116" s="213"/>
      <c r="R116" s="213"/>
      <c r="S116" s="213"/>
      <c r="T116" s="213"/>
      <c r="U116" s="199"/>
      <c r="V116" s="200"/>
      <c r="W116" s="199"/>
      <c r="X116" s="200"/>
      <c r="Y116" s="199"/>
      <c r="Z116" s="200"/>
      <c r="AA116" s="207"/>
      <c r="AB116" s="213"/>
      <c r="AC116" s="205"/>
      <c r="AD116" s="199"/>
      <c r="AE116" s="200"/>
      <c r="AF116" s="205"/>
      <c r="AG116" s="199"/>
      <c r="AH116" s="200"/>
      <c r="AI116" s="205"/>
      <c r="AJ116" s="199"/>
      <c r="AK116" s="209"/>
      <c r="AL116" s="209"/>
      <c r="AM116" s="239"/>
    </row>
    <row r="117" spans="1:39" ht="15" customHeight="1" x14ac:dyDescent="0.25">
      <c r="A117" s="214"/>
      <c r="B117" s="199"/>
      <c r="C117" s="199"/>
      <c r="D117" s="199"/>
      <c r="E117" s="199"/>
      <c r="F117" s="237"/>
      <c r="G117" s="199"/>
      <c r="H117" s="217"/>
      <c r="I117" s="199"/>
      <c r="J117" s="217"/>
      <c r="K117" s="103"/>
      <c r="L117" s="103"/>
      <c r="M117" s="103"/>
      <c r="N117" s="102"/>
      <c r="O117" s="102"/>
      <c r="P117" s="105">
        <f t="shared" si="212"/>
        <v>0</v>
      </c>
      <c r="Q117" s="213"/>
      <c r="R117" s="213"/>
      <c r="S117" s="213"/>
      <c r="T117" s="213"/>
      <c r="U117" s="199"/>
      <c r="V117" s="200"/>
      <c r="W117" s="199"/>
      <c r="X117" s="200"/>
      <c r="Y117" s="199"/>
      <c r="Z117" s="200"/>
      <c r="AA117" s="207"/>
      <c r="AB117" s="213"/>
      <c r="AC117" s="206"/>
      <c r="AD117" s="199"/>
      <c r="AE117" s="200"/>
      <c r="AF117" s="206"/>
      <c r="AG117" s="199"/>
      <c r="AH117" s="200"/>
      <c r="AI117" s="206"/>
      <c r="AJ117" s="199"/>
      <c r="AK117" s="210"/>
      <c r="AL117" s="210"/>
      <c r="AM117" s="239"/>
    </row>
    <row r="118" spans="1:39" ht="15" customHeight="1" x14ac:dyDescent="0.25">
      <c r="A118" s="214">
        <v>23</v>
      </c>
      <c r="B118" s="199"/>
      <c r="C118" s="199"/>
      <c r="D118" s="199"/>
      <c r="E118" s="199"/>
      <c r="F118" s="235" t="str">
        <f t="shared" ref="F118" si="213">IF(AM118=40,"TIEMPO COMPLETO",IF(AM118&gt;=20,"MEDIO TIEMPO",IF(AM118&gt;=1,"TIEMPO PARCIAL","")))</f>
        <v/>
      </c>
      <c r="G118" s="199"/>
      <c r="H118" s="215"/>
      <c r="I118" s="199"/>
      <c r="J118" s="215"/>
      <c r="K118" s="103"/>
      <c r="L118" s="103"/>
      <c r="M118" s="103"/>
      <c r="N118" s="102"/>
      <c r="O118" s="102"/>
      <c r="P118" s="105">
        <f>N118*O118</f>
        <v>0</v>
      </c>
      <c r="Q118" s="213">
        <f>SUM(P118:P122)</f>
        <v>0</v>
      </c>
      <c r="R118" s="213">
        <f t="shared" ref="R118" si="214">COUNT(N118:N122)</f>
        <v>0</v>
      </c>
      <c r="S118" s="213">
        <f t="shared" ref="S118" si="215">SUM(O118:O122)</f>
        <v>0</v>
      </c>
      <c r="T118" s="213">
        <f t="shared" ref="T118" si="216">COUNT(N118:N122)</f>
        <v>0</v>
      </c>
      <c r="U118" s="199"/>
      <c r="V118" s="200"/>
      <c r="W118" s="199"/>
      <c r="X118" s="200"/>
      <c r="Y118" s="199"/>
      <c r="Z118" s="200"/>
      <c r="AA118" s="207"/>
      <c r="AB118" s="213">
        <f t="shared" ref="AB118" si="217">+AA118+Z118+V118+Q118+R118+S118+T118+X118</f>
        <v>0</v>
      </c>
      <c r="AC118" s="204" t="str">
        <f t="shared" ref="AC118" si="218">IF(L118="","",(AB118/$AM118))</f>
        <v/>
      </c>
      <c r="AD118" s="199"/>
      <c r="AE118" s="200"/>
      <c r="AF118" s="204" t="str">
        <f t="shared" ref="AF118" si="219">IF(AD118="","",(AE118/$AM118))</f>
        <v/>
      </c>
      <c r="AG118" s="199"/>
      <c r="AH118" s="200"/>
      <c r="AI118" s="204" t="str">
        <f t="shared" ref="AI118" si="220">IF(AG118="","",(AH118/$AM118))</f>
        <v/>
      </c>
      <c r="AJ118" s="199"/>
      <c r="AK118" s="208"/>
      <c r="AL118" s="208"/>
      <c r="AM118" s="238">
        <f t="shared" ref="AM118" si="221">AK118+AB118+AH118+AE118</f>
        <v>0</v>
      </c>
    </row>
    <row r="119" spans="1:39" ht="15" customHeight="1" x14ac:dyDescent="0.25">
      <c r="A119" s="214"/>
      <c r="B119" s="199"/>
      <c r="C119" s="199"/>
      <c r="D119" s="199"/>
      <c r="E119" s="199"/>
      <c r="F119" s="236"/>
      <c r="G119" s="199"/>
      <c r="H119" s="216"/>
      <c r="I119" s="199"/>
      <c r="J119" s="216"/>
      <c r="K119" s="103"/>
      <c r="L119" s="103"/>
      <c r="M119" s="103"/>
      <c r="N119" s="102"/>
      <c r="O119" s="102"/>
      <c r="P119" s="105">
        <f t="shared" ref="P119:P122" si="222">N119*O119</f>
        <v>0</v>
      </c>
      <c r="Q119" s="213"/>
      <c r="R119" s="213"/>
      <c r="S119" s="213"/>
      <c r="T119" s="213"/>
      <c r="U119" s="199"/>
      <c r="V119" s="200"/>
      <c r="W119" s="199"/>
      <c r="X119" s="200"/>
      <c r="Y119" s="199"/>
      <c r="Z119" s="200"/>
      <c r="AA119" s="207"/>
      <c r="AB119" s="213"/>
      <c r="AC119" s="205"/>
      <c r="AD119" s="199"/>
      <c r="AE119" s="200"/>
      <c r="AF119" s="205"/>
      <c r="AG119" s="199"/>
      <c r="AH119" s="200"/>
      <c r="AI119" s="205"/>
      <c r="AJ119" s="199"/>
      <c r="AK119" s="209"/>
      <c r="AL119" s="209"/>
      <c r="AM119" s="239"/>
    </row>
    <row r="120" spans="1:39" ht="15" customHeight="1" x14ac:dyDescent="0.25">
      <c r="A120" s="214"/>
      <c r="B120" s="199"/>
      <c r="C120" s="199"/>
      <c r="D120" s="199"/>
      <c r="E120" s="199"/>
      <c r="F120" s="236"/>
      <c r="G120" s="199"/>
      <c r="H120" s="216"/>
      <c r="I120" s="199"/>
      <c r="J120" s="216"/>
      <c r="K120" s="103"/>
      <c r="L120" s="103"/>
      <c r="M120" s="103"/>
      <c r="N120" s="102"/>
      <c r="O120" s="102"/>
      <c r="P120" s="105">
        <f t="shared" si="222"/>
        <v>0</v>
      </c>
      <c r="Q120" s="213"/>
      <c r="R120" s="213"/>
      <c r="S120" s="213"/>
      <c r="T120" s="213"/>
      <c r="U120" s="199"/>
      <c r="V120" s="200"/>
      <c r="W120" s="199"/>
      <c r="X120" s="200"/>
      <c r="Y120" s="199"/>
      <c r="Z120" s="200"/>
      <c r="AA120" s="207"/>
      <c r="AB120" s="213"/>
      <c r="AC120" s="205"/>
      <c r="AD120" s="199"/>
      <c r="AE120" s="200"/>
      <c r="AF120" s="205"/>
      <c r="AG120" s="199"/>
      <c r="AH120" s="200"/>
      <c r="AI120" s="205"/>
      <c r="AJ120" s="199"/>
      <c r="AK120" s="209"/>
      <c r="AL120" s="209"/>
      <c r="AM120" s="239"/>
    </row>
    <row r="121" spans="1:39" ht="15" customHeight="1" x14ac:dyDescent="0.25">
      <c r="A121" s="214"/>
      <c r="B121" s="199"/>
      <c r="C121" s="199"/>
      <c r="D121" s="199"/>
      <c r="E121" s="199"/>
      <c r="F121" s="236"/>
      <c r="G121" s="199"/>
      <c r="H121" s="216"/>
      <c r="I121" s="199"/>
      <c r="J121" s="216"/>
      <c r="K121" s="103"/>
      <c r="L121" s="103"/>
      <c r="M121" s="103"/>
      <c r="N121" s="102"/>
      <c r="O121" s="102"/>
      <c r="P121" s="105">
        <f t="shared" si="222"/>
        <v>0</v>
      </c>
      <c r="Q121" s="213"/>
      <c r="R121" s="213"/>
      <c r="S121" s="213"/>
      <c r="T121" s="213"/>
      <c r="U121" s="199"/>
      <c r="V121" s="200"/>
      <c r="W121" s="199"/>
      <c r="X121" s="200"/>
      <c r="Y121" s="199"/>
      <c r="Z121" s="200"/>
      <c r="AA121" s="207"/>
      <c r="AB121" s="213"/>
      <c r="AC121" s="205"/>
      <c r="AD121" s="199"/>
      <c r="AE121" s="200"/>
      <c r="AF121" s="205"/>
      <c r="AG121" s="199"/>
      <c r="AH121" s="200"/>
      <c r="AI121" s="205"/>
      <c r="AJ121" s="199"/>
      <c r="AK121" s="209"/>
      <c r="AL121" s="209"/>
      <c r="AM121" s="239"/>
    </row>
    <row r="122" spans="1:39" ht="15" customHeight="1" x14ac:dyDescent="0.25">
      <c r="A122" s="214"/>
      <c r="B122" s="199"/>
      <c r="C122" s="199"/>
      <c r="D122" s="199"/>
      <c r="E122" s="199"/>
      <c r="F122" s="237"/>
      <c r="G122" s="199"/>
      <c r="H122" s="217"/>
      <c r="I122" s="199"/>
      <c r="J122" s="217"/>
      <c r="K122" s="103"/>
      <c r="L122" s="103"/>
      <c r="M122" s="103"/>
      <c r="N122" s="102"/>
      <c r="O122" s="102"/>
      <c r="P122" s="105">
        <f t="shared" si="222"/>
        <v>0</v>
      </c>
      <c r="Q122" s="213"/>
      <c r="R122" s="213"/>
      <c r="S122" s="213"/>
      <c r="T122" s="213"/>
      <c r="U122" s="199"/>
      <c r="V122" s="200"/>
      <c r="W122" s="199"/>
      <c r="X122" s="200"/>
      <c r="Y122" s="199"/>
      <c r="Z122" s="200"/>
      <c r="AA122" s="207"/>
      <c r="AB122" s="213"/>
      <c r="AC122" s="206"/>
      <c r="AD122" s="199"/>
      <c r="AE122" s="200"/>
      <c r="AF122" s="206"/>
      <c r="AG122" s="199"/>
      <c r="AH122" s="200"/>
      <c r="AI122" s="206"/>
      <c r="AJ122" s="199"/>
      <c r="AK122" s="210"/>
      <c r="AL122" s="210"/>
      <c r="AM122" s="239"/>
    </row>
    <row r="123" spans="1:39" ht="15" customHeight="1" x14ac:dyDescent="0.25">
      <c r="A123" s="214">
        <v>24</v>
      </c>
      <c r="B123" s="199"/>
      <c r="C123" s="199"/>
      <c r="D123" s="199"/>
      <c r="E123" s="199"/>
      <c r="F123" s="235" t="str">
        <f t="shared" ref="F123" si="223">IF(AM123=40,"TIEMPO COMPLETO",IF(AM123&gt;=20,"MEDIO TIEMPO",IF(AM123&gt;=1,"TIEMPO PARCIAL","")))</f>
        <v/>
      </c>
      <c r="G123" s="199"/>
      <c r="H123" s="215"/>
      <c r="I123" s="199"/>
      <c r="J123" s="215"/>
      <c r="K123" s="103"/>
      <c r="L123" s="103"/>
      <c r="M123" s="103"/>
      <c r="N123" s="102"/>
      <c r="O123" s="102"/>
      <c r="P123" s="105">
        <f>N123*O123</f>
        <v>0</v>
      </c>
      <c r="Q123" s="213">
        <f>SUM(P123:P127)</f>
        <v>0</v>
      </c>
      <c r="R123" s="213">
        <f t="shared" ref="R123" si="224">COUNT(N123:N127)</f>
        <v>0</v>
      </c>
      <c r="S123" s="213">
        <f t="shared" ref="S123" si="225">SUM(O123:O127)</f>
        <v>0</v>
      </c>
      <c r="T123" s="213">
        <f t="shared" ref="T123" si="226">COUNT(N123:N127)</f>
        <v>0</v>
      </c>
      <c r="U123" s="199"/>
      <c r="V123" s="200"/>
      <c r="W123" s="199"/>
      <c r="X123" s="200"/>
      <c r="Y123" s="199"/>
      <c r="Z123" s="200"/>
      <c r="AA123" s="207"/>
      <c r="AB123" s="213">
        <f t="shared" ref="AB123" si="227">+AA123+Z123+V123+Q123+R123+S123+T123+X123</f>
        <v>0</v>
      </c>
      <c r="AC123" s="204" t="str">
        <f t="shared" ref="AC123" si="228">IF(L123="","",(AB123/$AM123))</f>
        <v/>
      </c>
      <c r="AD123" s="199"/>
      <c r="AE123" s="200"/>
      <c r="AF123" s="204" t="str">
        <f t="shared" ref="AF123" si="229">IF(AD123="","",(AE123/$AM123))</f>
        <v/>
      </c>
      <c r="AG123" s="199"/>
      <c r="AH123" s="200"/>
      <c r="AI123" s="204" t="str">
        <f t="shared" ref="AI123" si="230">IF(AG123="","",(AH123/$AM123))</f>
        <v/>
      </c>
      <c r="AJ123" s="199"/>
      <c r="AK123" s="208"/>
      <c r="AL123" s="208"/>
      <c r="AM123" s="238">
        <f t="shared" ref="AM123" si="231">AK123+AB123+AH123+AE123</f>
        <v>0</v>
      </c>
    </row>
    <row r="124" spans="1:39" ht="15" customHeight="1" x14ac:dyDescent="0.25">
      <c r="A124" s="214"/>
      <c r="B124" s="199"/>
      <c r="C124" s="199"/>
      <c r="D124" s="199"/>
      <c r="E124" s="199"/>
      <c r="F124" s="236"/>
      <c r="G124" s="199"/>
      <c r="H124" s="216"/>
      <c r="I124" s="199"/>
      <c r="J124" s="216"/>
      <c r="K124" s="103"/>
      <c r="L124" s="103"/>
      <c r="M124" s="103"/>
      <c r="N124" s="102"/>
      <c r="O124" s="102"/>
      <c r="P124" s="105">
        <f t="shared" ref="P124:P127" si="232">N124*O124</f>
        <v>0</v>
      </c>
      <c r="Q124" s="213"/>
      <c r="R124" s="213"/>
      <c r="S124" s="213"/>
      <c r="T124" s="213"/>
      <c r="U124" s="199"/>
      <c r="V124" s="200"/>
      <c r="W124" s="199"/>
      <c r="X124" s="200"/>
      <c r="Y124" s="199"/>
      <c r="Z124" s="200"/>
      <c r="AA124" s="207"/>
      <c r="AB124" s="213"/>
      <c r="AC124" s="205"/>
      <c r="AD124" s="199"/>
      <c r="AE124" s="200"/>
      <c r="AF124" s="205"/>
      <c r="AG124" s="199"/>
      <c r="AH124" s="200"/>
      <c r="AI124" s="205"/>
      <c r="AJ124" s="199"/>
      <c r="AK124" s="209"/>
      <c r="AL124" s="209"/>
      <c r="AM124" s="239"/>
    </row>
    <row r="125" spans="1:39" ht="15" customHeight="1" x14ac:dyDescent="0.25">
      <c r="A125" s="214"/>
      <c r="B125" s="199"/>
      <c r="C125" s="199"/>
      <c r="D125" s="199"/>
      <c r="E125" s="199"/>
      <c r="F125" s="236"/>
      <c r="G125" s="199"/>
      <c r="H125" s="216"/>
      <c r="I125" s="199"/>
      <c r="J125" s="216"/>
      <c r="K125" s="103"/>
      <c r="L125" s="103"/>
      <c r="M125" s="103"/>
      <c r="N125" s="102"/>
      <c r="O125" s="102"/>
      <c r="P125" s="105">
        <f t="shared" si="232"/>
        <v>0</v>
      </c>
      <c r="Q125" s="213"/>
      <c r="R125" s="213"/>
      <c r="S125" s="213"/>
      <c r="T125" s="213"/>
      <c r="U125" s="199"/>
      <c r="V125" s="200"/>
      <c r="W125" s="199"/>
      <c r="X125" s="200"/>
      <c r="Y125" s="199"/>
      <c r="Z125" s="200"/>
      <c r="AA125" s="207"/>
      <c r="AB125" s="213"/>
      <c r="AC125" s="205"/>
      <c r="AD125" s="199"/>
      <c r="AE125" s="200"/>
      <c r="AF125" s="205"/>
      <c r="AG125" s="199"/>
      <c r="AH125" s="200"/>
      <c r="AI125" s="205"/>
      <c r="AJ125" s="199"/>
      <c r="AK125" s="209"/>
      <c r="AL125" s="209"/>
      <c r="AM125" s="239"/>
    </row>
    <row r="126" spans="1:39" ht="15" customHeight="1" x14ac:dyDescent="0.25">
      <c r="A126" s="214"/>
      <c r="B126" s="199"/>
      <c r="C126" s="199"/>
      <c r="D126" s="199"/>
      <c r="E126" s="199"/>
      <c r="F126" s="236"/>
      <c r="G126" s="199"/>
      <c r="H126" s="216"/>
      <c r="I126" s="199"/>
      <c r="J126" s="216"/>
      <c r="K126" s="103"/>
      <c r="L126" s="103"/>
      <c r="M126" s="103"/>
      <c r="N126" s="102"/>
      <c r="O126" s="102"/>
      <c r="P126" s="105">
        <f t="shared" si="232"/>
        <v>0</v>
      </c>
      <c r="Q126" s="213"/>
      <c r="R126" s="213"/>
      <c r="S126" s="213"/>
      <c r="T126" s="213"/>
      <c r="U126" s="199"/>
      <c r="V126" s="200"/>
      <c r="W126" s="199"/>
      <c r="X126" s="200"/>
      <c r="Y126" s="199"/>
      <c r="Z126" s="200"/>
      <c r="AA126" s="207"/>
      <c r="AB126" s="213"/>
      <c r="AC126" s="205"/>
      <c r="AD126" s="199"/>
      <c r="AE126" s="200"/>
      <c r="AF126" s="205"/>
      <c r="AG126" s="199"/>
      <c r="AH126" s="200"/>
      <c r="AI126" s="205"/>
      <c r="AJ126" s="199"/>
      <c r="AK126" s="209"/>
      <c r="AL126" s="209"/>
      <c r="AM126" s="239"/>
    </row>
    <row r="127" spans="1:39" ht="15" customHeight="1" x14ac:dyDescent="0.25">
      <c r="A127" s="214"/>
      <c r="B127" s="199"/>
      <c r="C127" s="199"/>
      <c r="D127" s="199"/>
      <c r="E127" s="199"/>
      <c r="F127" s="237"/>
      <c r="G127" s="199"/>
      <c r="H127" s="217"/>
      <c r="I127" s="199"/>
      <c r="J127" s="217"/>
      <c r="K127" s="103"/>
      <c r="L127" s="103"/>
      <c r="M127" s="103"/>
      <c r="N127" s="102"/>
      <c r="O127" s="102"/>
      <c r="P127" s="105">
        <f t="shared" si="232"/>
        <v>0</v>
      </c>
      <c r="Q127" s="213"/>
      <c r="R127" s="213"/>
      <c r="S127" s="213"/>
      <c r="T127" s="213"/>
      <c r="U127" s="199"/>
      <c r="V127" s="200"/>
      <c r="W127" s="199"/>
      <c r="X127" s="200"/>
      <c r="Y127" s="199"/>
      <c r="Z127" s="200"/>
      <c r="AA127" s="207"/>
      <c r="AB127" s="213"/>
      <c r="AC127" s="206"/>
      <c r="AD127" s="199"/>
      <c r="AE127" s="200"/>
      <c r="AF127" s="206"/>
      <c r="AG127" s="199"/>
      <c r="AH127" s="200"/>
      <c r="AI127" s="206"/>
      <c r="AJ127" s="199"/>
      <c r="AK127" s="210"/>
      <c r="AL127" s="210"/>
      <c r="AM127" s="239"/>
    </row>
    <row r="128" spans="1:39" ht="15" customHeight="1" x14ac:dyDescent="0.25">
      <c r="A128" s="214">
        <v>25</v>
      </c>
      <c r="B128" s="199"/>
      <c r="C128" s="199"/>
      <c r="D128" s="199"/>
      <c r="E128" s="199"/>
      <c r="F128" s="235" t="str">
        <f t="shared" ref="F128" si="233">IF(AM128=40,"TIEMPO COMPLETO",IF(AM128&gt;=20,"MEDIO TIEMPO",IF(AM128&gt;=1,"TIEMPO PARCIAL","")))</f>
        <v/>
      </c>
      <c r="G128" s="199"/>
      <c r="H128" s="215"/>
      <c r="I128" s="199"/>
      <c r="J128" s="215"/>
      <c r="K128" s="103"/>
      <c r="L128" s="103"/>
      <c r="M128" s="103"/>
      <c r="N128" s="102"/>
      <c r="O128" s="102"/>
      <c r="P128" s="105">
        <f>N128*O128</f>
        <v>0</v>
      </c>
      <c r="Q128" s="213">
        <f>SUM(P128:P132)</f>
        <v>0</v>
      </c>
      <c r="R128" s="213">
        <f t="shared" ref="R128" si="234">COUNT(N128:N132)</f>
        <v>0</v>
      </c>
      <c r="S128" s="213">
        <f t="shared" ref="S128" si="235">SUM(O128:O132)</f>
        <v>0</v>
      </c>
      <c r="T128" s="213">
        <f t="shared" ref="T128" si="236">COUNT(N128:N132)</f>
        <v>0</v>
      </c>
      <c r="U128" s="199"/>
      <c r="V128" s="200"/>
      <c r="W128" s="199"/>
      <c r="X128" s="200"/>
      <c r="Y128" s="199"/>
      <c r="Z128" s="200"/>
      <c r="AA128" s="207"/>
      <c r="AB128" s="213">
        <f t="shared" ref="AB128" si="237">+AA128+Z128+V128+Q128+R128+S128+T128+X128</f>
        <v>0</v>
      </c>
      <c r="AC128" s="204" t="str">
        <f t="shared" ref="AC128" si="238">IF(L128="","",(AB128/$AM128))</f>
        <v/>
      </c>
      <c r="AD128" s="199"/>
      <c r="AE128" s="200"/>
      <c r="AF128" s="204" t="str">
        <f t="shared" ref="AF128" si="239">IF(AD128="","",(AE128/$AM128))</f>
        <v/>
      </c>
      <c r="AG128" s="199"/>
      <c r="AH128" s="200"/>
      <c r="AI128" s="204" t="str">
        <f t="shared" ref="AI128" si="240">IF(AG128="","",(AH128/$AM128))</f>
        <v/>
      </c>
      <c r="AJ128" s="199"/>
      <c r="AK128" s="208"/>
      <c r="AL128" s="208"/>
      <c r="AM128" s="238">
        <f t="shared" ref="AM128" si="241">AK128+AB128+AH128+AE128</f>
        <v>0</v>
      </c>
    </row>
    <row r="129" spans="1:39" ht="15" customHeight="1" x14ac:dyDescent="0.25">
      <c r="A129" s="214"/>
      <c r="B129" s="199"/>
      <c r="C129" s="199"/>
      <c r="D129" s="199"/>
      <c r="E129" s="199"/>
      <c r="F129" s="236"/>
      <c r="G129" s="199"/>
      <c r="H129" s="216"/>
      <c r="I129" s="199"/>
      <c r="J129" s="216"/>
      <c r="K129" s="103"/>
      <c r="L129" s="103"/>
      <c r="M129" s="103"/>
      <c r="N129" s="102"/>
      <c r="O129" s="102"/>
      <c r="P129" s="105">
        <f t="shared" ref="P129:P132" si="242">N129*O129</f>
        <v>0</v>
      </c>
      <c r="Q129" s="213"/>
      <c r="R129" s="213"/>
      <c r="S129" s="213"/>
      <c r="T129" s="213"/>
      <c r="U129" s="199"/>
      <c r="V129" s="200"/>
      <c r="W129" s="199"/>
      <c r="X129" s="200"/>
      <c r="Y129" s="199"/>
      <c r="Z129" s="200"/>
      <c r="AA129" s="207"/>
      <c r="AB129" s="213"/>
      <c r="AC129" s="205"/>
      <c r="AD129" s="199"/>
      <c r="AE129" s="200"/>
      <c r="AF129" s="205"/>
      <c r="AG129" s="199"/>
      <c r="AH129" s="200"/>
      <c r="AI129" s="205"/>
      <c r="AJ129" s="199"/>
      <c r="AK129" s="209"/>
      <c r="AL129" s="209"/>
      <c r="AM129" s="239"/>
    </row>
    <row r="130" spans="1:39" ht="15" customHeight="1" x14ac:dyDescent="0.25">
      <c r="A130" s="214"/>
      <c r="B130" s="199"/>
      <c r="C130" s="199"/>
      <c r="D130" s="199"/>
      <c r="E130" s="199"/>
      <c r="F130" s="236"/>
      <c r="G130" s="199"/>
      <c r="H130" s="216"/>
      <c r="I130" s="199"/>
      <c r="J130" s="216"/>
      <c r="K130" s="103"/>
      <c r="L130" s="103"/>
      <c r="M130" s="103"/>
      <c r="N130" s="102"/>
      <c r="O130" s="102"/>
      <c r="P130" s="105">
        <f t="shared" si="242"/>
        <v>0</v>
      </c>
      <c r="Q130" s="213"/>
      <c r="R130" s="213"/>
      <c r="S130" s="213"/>
      <c r="T130" s="213"/>
      <c r="U130" s="199"/>
      <c r="V130" s="200"/>
      <c r="W130" s="199"/>
      <c r="X130" s="200"/>
      <c r="Y130" s="199"/>
      <c r="Z130" s="200"/>
      <c r="AA130" s="207"/>
      <c r="AB130" s="213"/>
      <c r="AC130" s="205"/>
      <c r="AD130" s="199"/>
      <c r="AE130" s="200"/>
      <c r="AF130" s="205"/>
      <c r="AG130" s="199"/>
      <c r="AH130" s="200"/>
      <c r="AI130" s="205"/>
      <c r="AJ130" s="199"/>
      <c r="AK130" s="209"/>
      <c r="AL130" s="209"/>
      <c r="AM130" s="239"/>
    </row>
    <row r="131" spans="1:39" ht="15" customHeight="1" x14ac:dyDescent="0.25">
      <c r="A131" s="214"/>
      <c r="B131" s="199"/>
      <c r="C131" s="199"/>
      <c r="D131" s="199"/>
      <c r="E131" s="199"/>
      <c r="F131" s="236"/>
      <c r="G131" s="199"/>
      <c r="H131" s="216"/>
      <c r="I131" s="199"/>
      <c r="J131" s="216"/>
      <c r="K131" s="103"/>
      <c r="L131" s="103"/>
      <c r="M131" s="103"/>
      <c r="N131" s="102"/>
      <c r="O131" s="102"/>
      <c r="P131" s="105">
        <f t="shared" si="242"/>
        <v>0</v>
      </c>
      <c r="Q131" s="213"/>
      <c r="R131" s="213"/>
      <c r="S131" s="213"/>
      <c r="T131" s="213"/>
      <c r="U131" s="199"/>
      <c r="V131" s="200"/>
      <c r="W131" s="199"/>
      <c r="X131" s="200"/>
      <c r="Y131" s="199"/>
      <c r="Z131" s="200"/>
      <c r="AA131" s="207"/>
      <c r="AB131" s="213"/>
      <c r="AC131" s="205"/>
      <c r="AD131" s="199"/>
      <c r="AE131" s="200"/>
      <c r="AF131" s="205"/>
      <c r="AG131" s="199"/>
      <c r="AH131" s="200"/>
      <c r="AI131" s="205"/>
      <c r="AJ131" s="199"/>
      <c r="AK131" s="209"/>
      <c r="AL131" s="209"/>
      <c r="AM131" s="239"/>
    </row>
    <row r="132" spans="1:39" ht="15" customHeight="1" x14ac:dyDescent="0.25">
      <c r="A132" s="214"/>
      <c r="B132" s="199"/>
      <c r="C132" s="199"/>
      <c r="D132" s="199"/>
      <c r="E132" s="199"/>
      <c r="F132" s="237"/>
      <c r="G132" s="199"/>
      <c r="H132" s="217"/>
      <c r="I132" s="199"/>
      <c r="J132" s="217"/>
      <c r="K132" s="103"/>
      <c r="L132" s="103"/>
      <c r="M132" s="103"/>
      <c r="N132" s="102"/>
      <c r="O132" s="102"/>
      <c r="P132" s="105">
        <f t="shared" si="242"/>
        <v>0</v>
      </c>
      <c r="Q132" s="213"/>
      <c r="R132" s="213"/>
      <c r="S132" s="213"/>
      <c r="T132" s="213"/>
      <c r="U132" s="199"/>
      <c r="V132" s="200"/>
      <c r="W132" s="199"/>
      <c r="X132" s="200"/>
      <c r="Y132" s="199"/>
      <c r="Z132" s="200"/>
      <c r="AA132" s="207"/>
      <c r="AB132" s="213"/>
      <c r="AC132" s="206"/>
      <c r="AD132" s="199"/>
      <c r="AE132" s="200"/>
      <c r="AF132" s="206"/>
      <c r="AG132" s="199"/>
      <c r="AH132" s="200"/>
      <c r="AI132" s="206"/>
      <c r="AJ132" s="199"/>
      <c r="AK132" s="210"/>
      <c r="AL132" s="210"/>
      <c r="AM132" s="239"/>
    </row>
    <row r="133" spans="1:39" ht="15" customHeight="1" x14ac:dyDescent="0.25">
      <c r="A133" s="214">
        <v>26</v>
      </c>
      <c r="B133" s="199"/>
      <c r="C133" s="199"/>
      <c r="D133" s="199"/>
      <c r="E133" s="199"/>
      <c r="F133" s="235" t="str">
        <f t="shared" ref="F133" si="243">IF(AM133=40,"TIEMPO COMPLETO",IF(AM133&gt;=20,"MEDIO TIEMPO",IF(AM133&gt;=1,"TIEMPO PARCIAL","")))</f>
        <v/>
      </c>
      <c r="G133" s="199"/>
      <c r="H133" s="215"/>
      <c r="I133" s="199"/>
      <c r="J133" s="215"/>
      <c r="K133" s="103"/>
      <c r="L133" s="103"/>
      <c r="M133" s="103"/>
      <c r="N133" s="102"/>
      <c r="O133" s="102"/>
      <c r="P133" s="105">
        <f>N133*O133</f>
        <v>0</v>
      </c>
      <c r="Q133" s="213">
        <f>SUM(P133:P137)</f>
        <v>0</v>
      </c>
      <c r="R133" s="213">
        <f t="shared" ref="R133" si="244">COUNT(N133:N137)</f>
        <v>0</v>
      </c>
      <c r="S133" s="213">
        <f t="shared" ref="S133" si="245">SUM(O133:O137)</f>
        <v>0</v>
      </c>
      <c r="T133" s="213">
        <f t="shared" ref="T133" si="246">COUNT(N133:N137)</f>
        <v>0</v>
      </c>
      <c r="U133" s="199"/>
      <c r="V133" s="200"/>
      <c r="W133" s="199"/>
      <c r="X133" s="200"/>
      <c r="Y133" s="199"/>
      <c r="Z133" s="200"/>
      <c r="AA133" s="207"/>
      <c r="AB133" s="213">
        <f t="shared" ref="AB133" si="247">+AA133+Z133+V133+Q133+R133+S133+T133+X133</f>
        <v>0</v>
      </c>
      <c r="AC133" s="204" t="str">
        <f t="shared" ref="AC133" si="248">IF(L133="","",(AB133/$AM133))</f>
        <v/>
      </c>
      <c r="AD133" s="199"/>
      <c r="AE133" s="200"/>
      <c r="AF133" s="204" t="str">
        <f t="shared" ref="AF133" si="249">IF(AD133="","",(AE133/$AM133))</f>
        <v/>
      </c>
      <c r="AG133" s="199"/>
      <c r="AH133" s="200"/>
      <c r="AI133" s="204" t="str">
        <f t="shared" ref="AI133" si="250">IF(AG133="","",(AH133/$AM133))</f>
        <v/>
      </c>
      <c r="AJ133" s="199"/>
      <c r="AK133" s="208"/>
      <c r="AL133" s="208"/>
      <c r="AM133" s="238">
        <f t="shared" ref="AM133" si="251">AK133+AB133+AH133+AE133</f>
        <v>0</v>
      </c>
    </row>
    <row r="134" spans="1:39" ht="15" customHeight="1" x14ac:dyDescent="0.25">
      <c r="A134" s="214"/>
      <c r="B134" s="199"/>
      <c r="C134" s="199"/>
      <c r="D134" s="199"/>
      <c r="E134" s="199"/>
      <c r="F134" s="236"/>
      <c r="G134" s="199"/>
      <c r="H134" s="216"/>
      <c r="I134" s="199"/>
      <c r="J134" s="216"/>
      <c r="K134" s="103"/>
      <c r="L134" s="103"/>
      <c r="M134" s="103"/>
      <c r="N134" s="102"/>
      <c r="O134" s="102"/>
      <c r="P134" s="105">
        <f t="shared" ref="P134:P137" si="252">N134*O134</f>
        <v>0</v>
      </c>
      <c r="Q134" s="213"/>
      <c r="R134" s="213"/>
      <c r="S134" s="213"/>
      <c r="T134" s="213"/>
      <c r="U134" s="199"/>
      <c r="V134" s="200"/>
      <c r="W134" s="199"/>
      <c r="X134" s="200"/>
      <c r="Y134" s="199"/>
      <c r="Z134" s="200"/>
      <c r="AA134" s="207"/>
      <c r="AB134" s="213"/>
      <c r="AC134" s="205"/>
      <c r="AD134" s="199"/>
      <c r="AE134" s="200"/>
      <c r="AF134" s="205"/>
      <c r="AG134" s="199"/>
      <c r="AH134" s="200"/>
      <c r="AI134" s="205"/>
      <c r="AJ134" s="199"/>
      <c r="AK134" s="209"/>
      <c r="AL134" s="209"/>
      <c r="AM134" s="239"/>
    </row>
    <row r="135" spans="1:39" ht="15" customHeight="1" x14ac:dyDescent="0.25">
      <c r="A135" s="214"/>
      <c r="B135" s="199"/>
      <c r="C135" s="199"/>
      <c r="D135" s="199"/>
      <c r="E135" s="199"/>
      <c r="F135" s="236"/>
      <c r="G135" s="199"/>
      <c r="H135" s="216"/>
      <c r="I135" s="199"/>
      <c r="J135" s="216"/>
      <c r="K135" s="103"/>
      <c r="L135" s="103"/>
      <c r="M135" s="103"/>
      <c r="N135" s="102"/>
      <c r="O135" s="102"/>
      <c r="P135" s="105">
        <f t="shared" si="252"/>
        <v>0</v>
      </c>
      <c r="Q135" s="213"/>
      <c r="R135" s="213"/>
      <c r="S135" s="213"/>
      <c r="T135" s="213"/>
      <c r="U135" s="199"/>
      <c r="V135" s="200"/>
      <c r="W135" s="199"/>
      <c r="X135" s="200"/>
      <c r="Y135" s="199"/>
      <c r="Z135" s="200"/>
      <c r="AA135" s="207"/>
      <c r="AB135" s="213"/>
      <c r="AC135" s="205"/>
      <c r="AD135" s="199"/>
      <c r="AE135" s="200"/>
      <c r="AF135" s="205"/>
      <c r="AG135" s="199"/>
      <c r="AH135" s="200"/>
      <c r="AI135" s="205"/>
      <c r="AJ135" s="199"/>
      <c r="AK135" s="209"/>
      <c r="AL135" s="209"/>
      <c r="AM135" s="239"/>
    </row>
    <row r="136" spans="1:39" ht="15" customHeight="1" x14ac:dyDescent="0.25">
      <c r="A136" s="214"/>
      <c r="B136" s="199"/>
      <c r="C136" s="199"/>
      <c r="D136" s="199"/>
      <c r="E136" s="199"/>
      <c r="F136" s="236"/>
      <c r="G136" s="199"/>
      <c r="H136" s="216"/>
      <c r="I136" s="199"/>
      <c r="J136" s="216"/>
      <c r="K136" s="103"/>
      <c r="L136" s="103"/>
      <c r="M136" s="103"/>
      <c r="N136" s="102"/>
      <c r="O136" s="102"/>
      <c r="P136" s="105">
        <f t="shared" si="252"/>
        <v>0</v>
      </c>
      <c r="Q136" s="213"/>
      <c r="R136" s="213"/>
      <c r="S136" s="213"/>
      <c r="T136" s="213"/>
      <c r="U136" s="199"/>
      <c r="V136" s="200"/>
      <c r="W136" s="199"/>
      <c r="X136" s="200"/>
      <c r="Y136" s="199"/>
      <c r="Z136" s="200"/>
      <c r="AA136" s="207"/>
      <c r="AB136" s="213"/>
      <c r="AC136" s="205"/>
      <c r="AD136" s="199"/>
      <c r="AE136" s="200"/>
      <c r="AF136" s="205"/>
      <c r="AG136" s="199"/>
      <c r="AH136" s="200"/>
      <c r="AI136" s="205"/>
      <c r="AJ136" s="199"/>
      <c r="AK136" s="209"/>
      <c r="AL136" s="209"/>
      <c r="AM136" s="239"/>
    </row>
    <row r="137" spans="1:39" ht="15" customHeight="1" x14ac:dyDescent="0.25">
      <c r="A137" s="214"/>
      <c r="B137" s="199"/>
      <c r="C137" s="199"/>
      <c r="D137" s="199"/>
      <c r="E137" s="199"/>
      <c r="F137" s="237"/>
      <c r="G137" s="199"/>
      <c r="H137" s="217"/>
      <c r="I137" s="199"/>
      <c r="J137" s="217"/>
      <c r="K137" s="103"/>
      <c r="L137" s="103"/>
      <c r="M137" s="103"/>
      <c r="N137" s="102"/>
      <c r="O137" s="102"/>
      <c r="P137" s="105">
        <f t="shared" si="252"/>
        <v>0</v>
      </c>
      <c r="Q137" s="213"/>
      <c r="R137" s="213"/>
      <c r="S137" s="213"/>
      <c r="T137" s="213"/>
      <c r="U137" s="199"/>
      <c r="V137" s="200"/>
      <c r="W137" s="199"/>
      <c r="X137" s="200"/>
      <c r="Y137" s="199"/>
      <c r="Z137" s="200"/>
      <c r="AA137" s="207"/>
      <c r="AB137" s="213"/>
      <c r="AC137" s="206"/>
      <c r="AD137" s="199"/>
      <c r="AE137" s="200"/>
      <c r="AF137" s="206"/>
      <c r="AG137" s="199"/>
      <c r="AH137" s="200"/>
      <c r="AI137" s="206"/>
      <c r="AJ137" s="199"/>
      <c r="AK137" s="210"/>
      <c r="AL137" s="210"/>
      <c r="AM137" s="239"/>
    </row>
    <row r="138" spans="1:39" ht="15" customHeight="1" x14ac:dyDescent="0.25">
      <c r="A138" s="214">
        <v>27</v>
      </c>
      <c r="B138" s="199"/>
      <c r="C138" s="199"/>
      <c r="D138" s="199"/>
      <c r="E138" s="199"/>
      <c r="F138" s="235" t="str">
        <f t="shared" ref="F138" si="253">IF(AM138=40,"TIEMPO COMPLETO",IF(AM138&gt;=20,"MEDIO TIEMPO",IF(AM138&gt;=1,"TIEMPO PARCIAL","")))</f>
        <v/>
      </c>
      <c r="G138" s="199"/>
      <c r="H138" s="215"/>
      <c r="I138" s="199"/>
      <c r="J138" s="215"/>
      <c r="K138" s="103"/>
      <c r="L138" s="103"/>
      <c r="M138" s="103"/>
      <c r="N138" s="102"/>
      <c r="O138" s="102"/>
      <c r="P138" s="105">
        <f>N138*O138</f>
        <v>0</v>
      </c>
      <c r="Q138" s="213">
        <f>SUM(P138:P142)</f>
        <v>0</v>
      </c>
      <c r="R138" s="213">
        <f t="shared" ref="R138" si="254">COUNT(N138:N142)</f>
        <v>0</v>
      </c>
      <c r="S138" s="213">
        <f t="shared" ref="S138" si="255">SUM(O138:O142)</f>
        <v>0</v>
      </c>
      <c r="T138" s="213">
        <f t="shared" ref="T138" si="256">COUNT(N138:N142)</f>
        <v>0</v>
      </c>
      <c r="U138" s="199"/>
      <c r="V138" s="200"/>
      <c r="W138" s="199"/>
      <c r="X138" s="200"/>
      <c r="Y138" s="199"/>
      <c r="Z138" s="200"/>
      <c r="AA138" s="207"/>
      <c r="AB138" s="213">
        <f t="shared" ref="AB138" si="257">+AA138+Z138+V138+Q138+R138+S138+T138+X138</f>
        <v>0</v>
      </c>
      <c r="AC138" s="204" t="str">
        <f t="shared" ref="AC138" si="258">IF(L138="","",(AB138/$AM138))</f>
        <v/>
      </c>
      <c r="AD138" s="199"/>
      <c r="AE138" s="200"/>
      <c r="AF138" s="204" t="str">
        <f t="shared" ref="AF138" si="259">IF(AD138="","",(AE138/$AM138))</f>
        <v/>
      </c>
      <c r="AG138" s="199"/>
      <c r="AH138" s="200"/>
      <c r="AI138" s="204" t="str">
        <f t="shared" ref="AI138" si="260">IF(AG138="","",(AH138/$AM138))</f>
        <v/>
      </c>
      <c r="AJ138" s="199"/>
      <c r="AK138" s="208"/>
      <c r="AL138" s="208"/>
      <c r="AM138" s="238">
        <f t="shared" ref="AM138" si="261">AK138+AB138+AH138+AE138</f>
        <v>0</v>
      </c>
    </row>
    <row r="139" spans="1:39" ht="15" customHeight="1" x14ac:dyDescent="0.25">
      <c r="A139" s="214"/>
      <c r="B139" s="199"/>
      <c r="C139" s="199"/>
      <c r="D139" s="199"/>
      <c r="E139" s="199"/>
      <c r="F139" s="236"/>
      <c r="G139" s="199"/>
      <c r="H139" s="216"/>
      <c r="I139" s="199"/>
      <c r="J139" s="216"/>
      <c r="K139" s="103"/>
      <c r="L139" s="103"/>
      <c r="M139" s="103"/>
      <c r="N139" s="102"/>
      <c r="O139" s="102"/>
      <c r="P139" s="105">
        <f t="shared" ref="P139:P142" si="262">N139*O139</f>
        <v>0</v>
      </c>
      <c r="Q139" s="213"/>
      <c r="R139" s="213"/>
      <c r="S139" s="213"/>
      <c r="T139" s="213"/>
      <c r="U139" s="199"/>
      <c r="V139" s="200"/>
      <c r="W139" s="199"/>
      <c r="X139" s="200"/>
      <c r="Y139" s="199"/>
      <c r="Z139" s="200"/>
      <c r="AA139" s="207"/>
      <c r="AB139" s="213"/>
      <c r="AC139" s="205"/>
      <c r="AD139" s="199"/>
      <c r="AE139" s="200"/>
      <c r="AF139" s="205"/>
      <c r="AG139" s="199"/>
      <c r="AH139" s="200"/>
      <c r="AI139" s="205"/>
      <c r="AJ139" s="199"/>
      <c r="AK139" s="209"/>
      <c r="AL139" s="209"/>
      <c r="AM139" s="239"/>
    </row>
    <row r="140" spans="1:39" ht="15" customHeight="1" x14ac:dyDescent="0.25">
      <c r="A140" s="214"/>
      <c r="B140" s="199"/>
      <c r="C140" s="199"/>
      <c r="D140" s="199"/>
      <c r="E140" s="199"/>
      <c r="F140" s="236"/>
      <c r="G140" s="199"/>
      <c r="H140" s="216"/>
      <c r="I140" s="199"/>
      <c r="J140" s="216"/>
      <c r="K140" s="103"/>
      <c r="L140" s="103"/>
      <c r="M140" s="103"/>
      <c r="N140" s="102"/>
      <c r="O140" s="102"/>
      <c r="P140" s="105">
        <f t="shared" si="262"/>
        <v>0</v>
      </c>
      <c r="Q140" s="213"/>
      <c r="R140" s="213"/>
      <c r="S140" s="213"/>
      <c r="T140" s="213"/>
      <c r="U140" s="199"/>
      <c r="V140" s="200"/>
      <c r="W140" s="199"/>
      <c r="X140" s="200"/>
      <c r="Y140" s="199"/>
      <c r="Z140" s="200"/>
      <c r="AA140" s="207"/>
      <c r="AB140" s="213"/>
      <c r="AC140" s="205"/>
      <c r="AD140" s="199"/>
      <c r="AE140" s="200"/>
      <c r="AF140" s="205"/>
      <c r="AG140" s="199"/>
      <c r="AH140" s="200"/>
      <c r="AI140" s="205"/>
      <c r="AJ140" s="199"/>
      <c r="AK140" s="209"/>
      <c r="AL140" s="209"/>
      <c r="AM140" s="239"/>
    </row>
    <row r="141" spans="1:39" ht="15" customHeight="1" x14ac:dyDescent="0.25">
      <c r="A141" s="214"/>
      <c r="B141" s="199"/>
      <c r="C141" s="199"/>
      <c r="D141" s="199"/>
      <c r="E141" s="199"/>
      <c r="F141" s="236"/>
      <c r="G141" s="199"/>
      <c r="H141" s="216"/>
      <c r="I141" s="199"/>
      <c r="J141" s="216"/>
      <c r="K141" s="103"/>
      <c r="L141" s="103"/>
      <c r="M141" s="103"/>
      <c r="N141" s="102"/>
      <c r="O141" s="102"/>
      <c r="P141" s="105">
        <f t="shared" si="262"/>
        <v>0</v>
      </c>
      <c r="Q141" s="213"/>
      <c r="R141" s="213"/>
      <c r="S141" s="213"/>
      <c r="T141" s="213"/>
      <c r="U141" s="199"/>
      <c r="V141" s="200"/>
      <c r="W141" s="199"/>
      <c r="X141" s="200"/>
      <c r="Y141" s="199"/>
      <c r="Z141" s="200"/>
      <c r="AA141" s="207"/>
      <c r="AB141" s="213"/>
      <c r="AC141" s="205"/>
      <c r="AD141" s="199"/>
      <c r="AE141" s="200"/>
      <c r="AF141" s="205"/>
      <c r="AG141" s="199"/>
      <c r="AH141" s="200"/>
      <c r="AI141" s="205"/>
      <c r="AJ141" s="199"/>
      <c r="AK141" s="209"/>
      <c r="AL141" s="209"/>
      <c r="AM141" s="239"/>
    </row>
    <row r="142" spans="1:39" ht="15" customHeight="1" x14ac:dyDescent="0.25">
      <c r="A142" s="214"/>
      <c r="B142" s="199"/>
      <c r="C142" s="199"/>
      <c r="D142" s="199"/>
      <c r="E142" s="199"/>
      <c r="F142" s="237"/>
      <c r="G142" s="199"/>
      <c r="H142" s="217"/>
      <c r="I142" s="199"/>
      <c r="J142" s="217"/>
      <c r="K142" s="103"/>
      <c r="L142" s="103"/>
      <c r="M142" s="103"/>
      <c r="N142" s="102"/>
      <c r="O142" s="102"/>
      <c r="P142" s="105">
        <f t="shared" si="262"/>
        <v>0</v>
      </c>
      <c r="Q142" s="213"/>
      <c r="R142" s="213"/>
      <c r="S142" s="213"/>
      <c r="T142" s="213"/>
      <c r="U142" s="199"/>
      <c r="V142" s="200"/>
      <c r="W142" s="199"/>
      <c r="X142" s="200"/>
      <c r="Y142" s="199"/>
      <c r="Z142" s="200"/>
      <c r="AA142" s="207"/>
      <c r="AB142" s="213"/>
      <c r="AC142" s="206"/>
      <c r="AD142" s="199"/>
      <c r="AE142" s="200"/>
      <c r="AF142" s="206"/>
      <c r="AG142" s="199"/>
      <c r="AH142" s="200"/>
      <c r="AI142" s="206"/>
      <c r="AJ142" s="199"/>
      <c r="AK142" s="210"/>
      <c r="AL142" s="210"/>
      <c r="AM142" s="239"/>
    </row>
    <row r="143" spans="1:39" ht="15" customHeight="1" x14ac:dyDescent="0.25">
      <c r="A143" s="214">
        <v>28</v>
      </c>
      <c r="B143" s="199"/>
      <c r="C143" s="199"/>
      <c r="D143" s="199"/>
      <c r="E143" s="199"/>
      <c r="F143" s="235" t="str">
        <f t="shared" ref="F143" si="263">IF(AM143=40,"TIEMPO COMPLETO",IF(AM143&gt;=20,"MEDIO TIEMPO",IF(AM143&gt;=1,"TIEMPO PARCIAL","")))</f>
        <v/>
      </c>
      <c r="G143" s="199"/>
      <c r="H143" s="215"/>
      <c r="I143" s="199"/>
      <c r="J143" s="215"/>
      <c r="K143" s="103"/>
      <c r="L143" s="103"/>
      <c r="M143" s="103"/>
      <c r="N143" s="102"/>
      <c r="O143" s="102"/>
      <c r="P143" s="105">
        <f>N143*O143</f>
        <v>0</v>
      </c>
      <c r="Q143" s="213">
        <f>SUM(P143:P147)</f>
        <v>0</v>
      </c>
      <c r="R143" s="213">
        <f t="shared" ref="R143" si="264">COUNT(N143:N147)</f>
        <v>0</v>
      </c>
      <c r="S143" s="213">
        <f t="shared" ref="S143" si="265">SUM(O143:O147)</f>
        <v>0</v>
      </c>
      <c r="T143" s="213">
        <f t="shared" ref="T143" si="266">COUNT(N143:N147)</f>
        <v>0</v>
      </c>
      <c r="U143" s="199"/>
      <c r="V143" s="200"/>
      <c r="W143" s="199"/>
      <c r="X143" s="200"/>
      <c r="Y143" s="199"/>
      <c r="Z143" s="200"/>
      <c r="AA143" s="207"/>
      <c r="AB143" s="213">
        <f t="shared" ref="AB143" si="267">+AA143+Z143+V143+Q143+R143+S143+T143+X143</f>
        <v>0</v>
      </c>
      <c r="AC143" s="204" t="str">
        <f t="shared" ref="AC143" si="268">IF(L143="","",(AB143/$AM143))</f>
        <v/>
      </c>
      <c r="AD143" s="199"/>
      <c r="AE143" s="200"/>
      <c r="AF143" s="204" t="str">
        <f t="shared" ref="AF143" si="269">IF(AD143="","",(AE143/$AM143))</f>
        <v/>
      </c>
      <c r="AG143" s="199"/>
      <c r="AH143" s="200"/>
      <c r="AI143" s="204" t="str">
        <f t="shared" ref="AI143" si="270">IF(AG143="","",(AH143/$AM143))</f>
        <v/>
      </c>
      <c r="AJ143" s="199"/>
      <c r="AK143" s="208"/>
      <c r="AL143" s="208"/>
      <c r="AM143" s="238">
        <f t="shared" ref="AM143" si="271">AK143+AB143+AH143+AE143</f>
        <v>0</v>
      </c>
    </row>
    <row r="144" spans="1:39" ht="15" customHeight="1" x14ac:dyDescent="0.25">
      <c r="A144" s="214"/>
      <c r="B144" s="199"/>
      <c r="C144" s="199"/>
      <c r="D144" s="199"/>
      <c r="E144" s="199"/>
      <c r="F144" s="236"/>
      <c r="G144" s="199"/>
      <c r="H144" s="216"/>
      <c r="I144" s="199"/>
      <c r="J144" s="216"/>
      <c r="K144" s="103"/>
      <c r="L144" s="103"/>
      <c r="M144" s="103"/>
      <c r="N144" s="102"/>
      <c r="O144" s="102"/>
      <c r="P144" s="105">
        <f t="shared" ref="P144:P147" si="272">N144*O144</f>
        <v>0</v>
      </c>
      <c r="Q144" s="213"/>
      <c r="R144" s="213"/>
      <c r="S144" s="213"/>
      <c r="T144" s="213"/>
      <c r="U144" s="199"/>
      <c r="V144" s="200"/>
      <c r="W144" s="199"/>
      <c r="X144" s="200"/>
      <c r="Y144" s="199"/>
      <c r="Z144" s="200"/>
      <c r="AA144" s="207"/>
      <c r="AB144" s="213"/>
      <c r="AC144" s="205"/>
      <c r="AD144" s="199"/>
      <c r="AE144" s="200"/>
      <c r="AF144" s="205"/>
      <c r="AG144" s="199"/>
      <c r="AH144" s="200"/>
      <c r="AI144" s="205"/>
      <c r="AJ144" s="199"/>
      <c r="AK144" s="209"/>
      <c r="AL144" s="209"/>
      <c r="AM144" s="239"/>
    </row>
    <row r="145" spans="1:39" ht="15" customHeight="1" x14ac:dyDescent="0.25">
      <c r="A145" s="214"/>
      <c r="B145" s="199"/>
      <c r="C145" s="199"/>
      <c r="D145" s="199"/>
      <c r="E145" s="199"/>
      <c r="F145" s="236"/>
      <c r="G145" s="199"/>
      <c r="H145" s="216"/>
      <c r="I145" s="199"/>
      <c r="J145" s="216"/>
      <c r="K145" s="103"/>
      <c r="L145" s="103"/>
      <c r="M145" s="103"/>
      <c r="N145" s="102"/>
      <c r="O145" s="102"/>
      <c r="P145" s="105">
        <f t="shared" si="272"/>
        <v>0</v>
      </c>
      <c r="Q145" s="213"/>
      <c r="R145" s="213"/>
      <c r="S145" s="213"/>
      <c r="T145" s="213"/>
      <c r="U145" s="199"/>
      <c r="V145" s="200"/>
      <c r="W145" s="199"/>
      <c r="X145" s="200"/>
      <c r="Y145" s="199"/>
      <c r="Z145" s="200"/>
      <c r="AA145" s="207"/>
      <c r="AB145" s="213"/>
      <c r="AC145" s="205"/>
      <c r="AD145" s="199"/>
      <c r="AE145" s="200"/>
      <c r="AF145" s="205"/>
      <c r="AG145" s="199"/>
      <c r="AH145" s="200"/>
      <c r="AI145" s="205"/>
      <c r="AJ145" s="199"/>
      <c r="AK145" s="209"/>
      <c r="AL145" s="209"/>
      <c r="AM145" s="239"/>
    </row>
    <row r="146" spans="1:39" ht="15" customHeight="1" x14ac:dyDescent="0.25">
      <c r="A146" s="214"/>
      <c r="B146" s="199"/>
      <c r="C146" s="199"/>
      <c r="D146" s="199"/>
      <c r="E146" s="199"/>
      <c r="F146" s="236"/>
      <c r="G146" s="199"/>
      <c r="H146" s="216"/>
      <c r="I146" s="199"/>
      <c r="J146" s="216"/>
      <c r="K146" s="103"/>
      <c r="L146" s="103"/>
      <c r="M146" s="103"/>
      <c r="N146" s="102"/>
      <c r="O146" s="102"/>
      <c r="P146" s="105">
        <f t="shared" si="272"/>
        <v>0</v>
      </c>
      <c r="Q146" s="213"/>
      <c r="R146" s="213"/>
      <c r="S146" s="213"/>
      <c r="T146" s="213"/>
      <c r="U146" s="199"/>
      <c r="V146" s="200"/>
      <c r="W146" s="199"/>
      <c r="X146" s="200"/>
      <c r="Y146" s="199"/>
      <c r="Z146" s="200"/>
      <c r="AA146" s="207"/>
      <c r="AB146" s="213"/>
      <c r="AC146" s="205"/>
      <c r="AD146" s="199"/>
      <c r="AE146" s="200"/>
      <c r="AF146" s="205"/>
      <c r="AG146" s="199"/>
      <c r="AH146" s="200"/>
      <c r="AI146" s="205"/>
      <c r="AJ146" s="199"/>
      <c r="AK146" s="209"/>
      <c r="AL146" s="209"/>
      <c r="AM146" s="239"/>
    </row>
    <row r="147" spans="1:39" ht="15" customHeight="1" x14ac:dyDescent="0.25">
      <c r="A147" s="214"/>
      <c r="B147" s="199"/>
      <c r="C147" s="199"/>
      <c r="D147" s="199"/>
      <c r="E147" s="199"/>
      <c r="F147" s="237"/>
      <c r="G147" s="199"/>
      <c r="H147" s="217"/>
      <c r="I147" s="199"/>
      <c r="J147" s="217"/>
      <c r="K147" s="103"/>
      <c r="L147" s="103"/>
      <c r="M147" s="103"/>
      <c r="N147" s="102"/>
      <c r="O147" s="102"/>
      <c r="P147" s="105">
        <f t="shared" si="272"/>
        <v>0</v>
      </c>
      <c r="Q147" s="213"/>
      <c r="R147" s="213"/>
      <c r="S147" s="213"/>
      <c r="T147" s="213"/>
      <c r="U147" s="199"/>
      <c r="V147" s="200"/>
      <c r="W147" s="199"/>
      <c r="X147" s="200"/>
      <c r="Y147" s="199"/>
      <c r="Z147" s="200"/>
      <c r="AA147" s="207"/>
      <c r="AB147" s="213"/>
      <c r="AC147" s="206"/>
      <c r="AD147" s="199"/>
      <c r="AE147" s="200"/>
      <c r="AF147" s="206"/>
      <c r="AG147" s="199"/>
      <c r="AH147" s="200"/>
      <c r="AI147" s="206"/>
      <c r="AJ147" s="199"/>
      <c r="AK147" s="210"/>
      <c r="AL147" s="210"/>
      <c r="AM147" s="239"/>
    </row>
    <row r="148" spans="1:39" ht="15" customHeight="1" x14ac:dyDescent="0.25">
      <c r="A148" s="214">
        <v>29</v>
      </c>
      <c r="B148" s="199"/>
      <c r="C148" s="199"/>
      <c r="D148" s="199"/>
      <c r="E148" s="199"/>
      <c r="F148" s="235" t="str">
        <f t="shared" ref="F148" si="273">IF(AM148=40,"TIEMPO COMPLETO",IF(AM148&gt;=20,"MEDIO TIEMPO",IF(AM148&gt;=1,"TIEMPO PARCIAL","")))</f>
        <v/>
      </c>
      <c r="G148" s="199"/>
      <c r="H148" s="215"/>
      <c r="I148" s="199"/>
      <c r="J148" s="215"/>
      <c r="K148" s="103"/>
      <c r="L148" s="103"/>
      <c r="M148" s="103"/>
      <c r="N148" s="102"/>
      <c r="O148" s="102"/>
      <c r="P148" s="105">
        <f>N148*O148</f>
        <v>0</v>
      </c>
      <c r="Q148" s="213">
        <f>SUM(P148:P152)</f>
        <v>0</v>
      </c>
      <c r="R148" s="213">
        <f t="shared" ref="R148" si="274">COUNT(N148:N152)</f>
        <v>0</v>
      </c>
      <c r="S148" s="213">
        <f t="shared" ref="S148" si="275">SUM(O148:O152)</f>
        <v>0</v>
      </c>
      <c r="T148" s="213">
        <f t="shared" ref="T148" si="276">COUNT(N148:N152)</f>
        <v>0</v>
      </c>
      <c r="U148" s="199"/>
      <c r="V148" s="200"/>
      <c r="W148" s="199"/>
      <c r="X148" s="200"/>
      <c r="Y148" s="199"/>
      <c r="Z148" s="200"/>
      <c r="AA148" s="207"/>
      <c r="AB148" s="213">
        <f t="shared" ref="AB148" si="277">+AA148+Z148+V148+Q148+R148+S148+T148+X148</f>
        <v>0</v>
      </c>
      <c r="AC148" s="204" t="str">
        <f t="shared" ref="AC148" si="278">IF(L148="","",(AB148/$AM148))</f>
        <v/>
      </c>
      <c r="AD148" s="199"/>
      <c r="AE148" s="200"/>
      <c r="AF148" s="204" t="str">
        <f t="shared" ref="AF148" si="279">IF(AD148="","",(AE148/$AM148))</f>
        <v/>
      </c>
      <c r="AG148" s="199"/>
      <c r="AH148" s="200"/>
      <c r="AI148" s="204" t="str">
        <f t="shared" ref="AI148" si="280">IF(AG148="","",(AH148/$AM148))</f>
        <v/>
      </c>
      <c r="AJ148" s="199"/>
      <c r="AK148" s="208"/>
      <c r="AL148" s="208"/>
      <c r="AM148" s="238">
        <f t="shared" ref="AM148" si="281">AK148+AB148+AH148+AE148</f>
        <v>0</v>
      </c>
    </row>
    <row r="149" spans="1:39" ht="15" customHeight="1" x14ac:dyDescent="0.25">
      <c r="A149" s="214"/>
      <c r="B149" s="199"/>
      <c r="C149" s="199"/>
      <c r="D149" s="199"/>
      <c r="E149" s="199"/>
      <c r="F149" s="236"/>
      <c r="G149" s="199"/>
      <c r="H149" s="216"/>
      <c r="I149" s="199"/>
      <c r="J149" s="216"/>
      <c r="K149" s="103"/>
      <c r="L149" s="103"/>
      <c r="M149" s="103"/>
      <c r="N149" s="102"/>
      <c r="O149" s="102"/>
      <c r="P149" s="105">
        <f t="shared" ref="P149:P152" si="282">N149*O149</f>
        <v>0</v>
      </c>
      <c r="Q149" s="213"/>
      <c r="R149" s="213"/>
      <c r="S149" s="213"/>
      <c r="T149" s="213"/>
      <c r="U149" s="199"/>
      <c r="V149" s="200"/>
      <c r="W149" s="199"/>
      <c r="X149" s="200"/>
      <c r="Y149" s="199"/>
      <c r="Z149" s="200"/>
      <c r="AA149" s="207"/>
      <c r="AB149" s="213"/>
      <c r="AC149" s="205"/>
      <c r="AD149" s="199"/>
      <c r="AE149" s="200"/>
      <c r="AF149" s="205"/>
      <c r="AG149" s="199"/>
      <c r="AH149" s="200"/>
      <c r="AI149" s="205"/>
      <c r="AJ149" s="199"/>
      <c r="AK149" s="209"/>
      <c r="AL149" s="209"/>
      <c r="AM149" s="239"/>
    </row>
    <row r="150" spans="1:39" ht="15" customHeight="1" x14ac:dyDescent="0.25">
      <c r="A150" s="214"/>
      <c r="B150" s="199"/>
      <c r="C150" s="199"/>
      <c r="D150" s="199"/>
      <c r="E150" s="199"/>
      <c r="F150" s="236"/>
      <c r="G150" s="199"/>
      <c r="H150" s="216"/>
      <c r="I150" s="199"/>
      <c r="J150" s="216"/>
      <c r="K150" s="103"/>
      <c r="L150" s="103"/>
      <c r="M150" s="103"/>
      <c r="N150" s="102"/>
      <c r="O150" s="102"/>
      <c r="P150" s="105">
        <f t="shared" si="282"/>
        <v>0</v>
      </c>
      <c r="Q150" s="213"/>
      <c r="R150" s="213"/>
      <c r="S150" s="213"/>
      <c r="T150" s="213"/>
      <c r="U150" s="199"/>
      <c r="V150" s="200"/>
      <c r="W150" s="199"/>
      <c r="X150" s="200"/>
      <c r="Y150" s="199"/>
      <c r="Z150" s="200"/>
      <c r="AA150" s="207"/>
      <c r="AB150" s="213"/>
      <c r="AC150" s="205"/>
      <c r="AD150" s="199"/>
      <c r="AE150" s="200"/>
      <c r="AF150" s="205"/>
      <c r="AG150" s="199"/>
      <c r="AH150" s="200"/>
      <c r="AI150" s="205"/>
      <c r="AJ150" s="199"/>
      <c r="AK150" s="209"/>
      <c r="AL150" s="209"/>
      <c r="AM150" s="239"/>
    </row>
    <row r="151" spans="1:39" ht="15" customHeight="1" x14ac:dyDescent="0.25">
      <c r="A151" s="214"/>
      <c r="B151" s="199"/>
      <c r="C151" s="199"/>
      <c r="D151" s="199"/>
      <c r="E151" s="199"/>
      <c r="F151" s="236"/>
      <c r="G151" s="199"/>
      <c r="H151" s="216"/>
      <c r="I151" s="199"/>
      <c r="J151" s="216"/>
      <c r="K151" s="103"/>
      <c r="L151" s="103"/>
      <c r="M151" s="103"/>
      <c r="N151" s="102"/>
      <c r="O151" s="102"/>
      <c r="P151" s="105">
        <f t="shared" si="282"/>
        <v>0</v>
      </c>
      <c r="Q151" s="213"/>
      <c r="R151" s="213"/>
      <c r="S151" s="213"/>
      <c r="T151" s="213"/>
      <c r="U151" s="199"/>
      <c r="V151" s="200"/>
      <c r="W151" s="199"/>
      <c r="X151" s="200"/>
      <c r="Y151" s="199"/>
      <c r="Z151" s="200"/>
      <c r="AA151" s="207"/>
      <c r="AB151" s="213"/>
      <c r="AC151" s="205"/>
      <c r="AD151" s="199"/>
      <c r="AE151" s="200"/>
      <c r="AF151" s="205"/>
      <c r="AG151" s="199"/>
      <c r="AH151" s="200"/>
      <c r="AI151" s="205"/>
      <c r="AJ151" s="199"/>
      <c r="AK151" s="209"/>
      <c r="AL151" s="209"/>
      <c r="AM151" s="239"/>
    </row>
    <row r="152" spans="1:39" ht="15" customHeight="1" x14ac:dyDescent="0.25">
      <c r="A152" s="214"/>
      <c r="B152" s="199"/>
      <c r="C152" s="199"/>
      <c r="D152" s="199"/>
      <c r="E152" s="199"/>
      <c r="F152" s="237"/>
      <c r="G152" s="199"/>
      <c r="H152" s="217"/>
      <c r="I152" s="199"/>
      <c r="J152" s="217"/>
      <c r="K152" s="103"/>
      <c r="L152" s="103"/>
      <c r="M152" s="103"/>
      <c r="N152" s="102"/>
      <c r="O152" s="102"/>
      <c r="P152" s="105">
        <f t="shared" si="282"/>
        <v>0</v>
      </c>
      <c r="Q152" s="213"/>
      <c r="R152" s="213"/>
      <c r="S152" s="213"/>
      <c r="T152" s="213"/>
      <c r="U152" s="199"/>
      <c r="V152" s="200"/>
      <c r="W152" s="199"/>
      <c r="X152" s="200"/>
      <c r="Y152" s="199"/>
      <c r="Z152" s="200"/>
      <c r="AA152" s="207"/>
      <c r="AB152" s="213"/>
      <c r="AC152" s="206"/>
      <c r="AD152" s="199"/>
      <c r="AE152" s="200"/>
      <c r="AF152" s="206"/>
      <c r="AG152" s="199"/>
      <c r="AH152" s="200"/>
      <c r="AI152" s="206"/>
      <c r="AJ152" s="199"/>
      <c r="AK152" s="210"/>
      <c r="AL152" s="210"/>
      <c r="AM152" s="239"/>
    </row>
    <row r="153" spans="1:39" ht="15" customHeight="1" x14ac:dyDescent="0.25">
      <c r="A153" s="214">
        <v>30</v>
      </c>
      <c r="B153" s="199"/>
      <c r="C153" s="199"/>
      <c r="D153" s="199"/>
      <c r="E153" s="199"/>
      <c r="F153" s="235" t="str">
        <f t="shared" ref="F153" si="283">IF(AM153=40,"TIEMPO COMPLETO",IF(AM153&gt;=20,"MEDIO TIEMPO",IF(AM153&gt;=1,"TIEMPO PARCIAL","")))</f>
        <v/>
      </c>
      <c r="G153" s="199"/>
      <c r="H153" s="215"/>
      <c r="I153" s="199"/>
      <c r="J153" s="215"/>
      <c r="K153" s="103"/>
      <c r="L153" s="103"/>
      <c r="M153" s="103"/>
      <c r="N153" s="102"/>
      <c r="O153" s="102"/>
      <c r="P153" s="105">
        <f>N153*O153</f>
        <v>0</v>
      </c>
      <c r="Q153" s="213">
        <f>SUM(P153:P157)</f>
        <v>0</v>
      </c>
      <c r="R153" s="213">
        <f t="shared" ref="R153" si="284">COUNT(N153:N157)</f>
        <v>0</v>
      </c>
      <c r="S153" s="213">
        <f t="shared" ref="S153" si="285">SUM(O153:O157)</f>
        <v>0</v>
      </c>
      <c r="T153" s="213">
        <f t="shared" ref="T153" si="286">COUNT(N153:N157)</f>
        <v>0</v>
      </c>
      <c r="U153" s="199"/>
      <c r="V153" s="200"/>
      <c r="W153" s="199"/>
      <c r="X153" s="200"/>
      <c r="Y153" s="199"/>
      <c r="Z153" s="200"/>
      <c r="AA153" s="207"/>
      <c r="AB153" s="213">
        <f t="shared" ref="AB153" si="287">+AA153+Z153+V153+Q153+R153+S153+T153+X153</f>
        <v>0</v>
      </c>
      <c r="AC153" s="204" t="str">
        <f t="shared" ref="AC153" si="288">IF(L153="","",(AB153/$AM153))</f>
        <v/>
      </c>
      <c r="AD153" s="199"/>
      <c r="AE153" s="200"/>
      <c r="AF153" s="204" t="str">
        <f t="shared" ref="AF153" si="289">IF(AD153="","",(AE153/$AM153))</f>
        <v/>
      </c>
      <c r="AG153" s="199"/>
      <c r="AH153" s="200"/>
      <c r="AI153" s="204" t="str">
        <f t="shared" ref="AI153" si="290">IF(AG153="","",(AH153/$AM153))</f>
        <v/>
      </c>
      <c r="AJ153" s="199"/>
      <c r="AK153" s="208"/>
      <c r="AL153" s="208"/>
      <c r="AM153" s="238">
        <f t="shared" ref="AM153" si="291">AK153+AB153+AH153+AE153</f>
        <v>0</v>
      </c>
    </row>
    <row r="154" spans="1:39" ht="15" customHeight="1" x14ac:dyDescent="0.25">
      <c r="A154" s="214"/>
      <c r="B154" s="199"/>
      <c r="C154" s="199"/>
      <c r="D154" s="199"/>
      <c r="E154" s="199"/>
      <c r="F154" s="236"/>
      <c r="G154" s="199"/>
      <c r="H154" s="216"/>
      <c r="I154" s="199"/>
      <c r="J154" s="216"/>
      <c r="K154" s="103"/>
      <c r="L154" s="103"/>
      <c r="M154" s="103"/>
      <c r="N154" s="102"/>
      <c r="O154" s="102"/>
      <c r="P154" s="105">
        <f t="shared" ref="P154:P157" si="292">N154*O154</f>
        <v>0</v>
      </c>
      <c r="Q154" s="213"/>
      <c r="R154" s="213"/>
      <c r="S154" s="213"/>
      <c r="T154" s="213"/>
      <c r="U154" s="199"/>
      <c r="V154" s="200"/>
      <c r="W154" s="199"/>
      <c r="X154" s="200"/>
      <c r="Y154" s="199"/>
      <c r="Z154" s="200"/>
      <c r="AA154" s="207"/>
      <c r="AB154" s="213"/>
      <c r="AC154" s="205"/>
      <c r="AD154" s="199"/>
      <c r="AE154" s="200"/>
      <c r="AF154" s="205"/>
      <c r="AG154" s="199"/>
      <c r="AH154" s="200"/>
      <c r="AI154" s="205"/>
      <c r="AJ154" s="199"/>
      <c r="AK154" s="209"/>
      <c r="AL154" s="209"/>
      <c r="AM154" s="239"/>
    </row>
    <row r="155" spans="1:39" ht="15" customHeight="1" x14ac:dyDescent="0.25">
      <c r="A155" s="214"/>
      <c r="B155" s="199"/>
      <c r="C155" s="199"/>
      <c r="D155" s="199"/>
      <c r="E155" s="199"/>
      <c r="F155" s="236"/>
      <c r="G155" s="199"/>
      <c r="H155" s="216"/>
      <c r="I155" s="199"/>
      <c r="J155" s="216"/>
      <c r="K155" s="103"/>
      <c r="L155" s="103"/>
      <c r="M155" s="103"/>
      <c r="N155" s="102"/>
      <c r="O155" s="102"/>
      <c r="P155" s="105">
        <f t="shared" si="292"/>
        <v>0</v>
      </c>
      <c r="Q155" s="213"/>
      <c r="R155" s="213"/>
      <c r="S155" s="213"/>
      <c r="T155" s="213"/>
      <c r="U155" s="199"/>
      <c r="V155" s="200"/>
      <c r="W155" s="199"/>
      <c r="X155" s="200"/>
      <c r="Y155" s="199"/>
      <c r="Z155" s="200"/>
      <c r="AA155" s="207"/>
      <c r="AB155" s="213"/>
      <c r="AC155" s="205"/>
      <c r="AD155" s="199"/>
      <c r="AE155" s="200"/>
      <c r="AF155" s="205"/>
      <c r="AG155" s="199"/>
      <c r="AH155" s="200"/>
      <c r="AI155" s="205"/>
      <c r="AJ155" s="199"/>
      <c r="AK155" s="209"/>
      <c r="AL155" s="209"/>
      <c r="AM155" s="239"/>
    </row>
    <row r="156" spans="1:39" ht="15" customHeight="1" x14ac:dyDescent="0.25">
      <c r="A156" s="214"/>
      <c r="B156" s="199"/>
      <c r="C156" s="199"/>
      <c r="D156" s="199"/>
      <c r="E156" s="199"/>
      <c r="F156" s="236"/>
      <c r="G156" s="199"/>
      <c r="H156" s="216"/>
      <c r="I156" s="199"/>
      <c r="J156" s="216"/>
      <c r="K156" s="103"/>
      <c r="L156" s="103"/>
      <c r="M156" s="103"/>
      <c r="N156" s="102"/>
      <c r="O156" s="102"/>
      <c r="P156" s="105">
        <f t="shared" si="292"/>
        <v>0</v>
      </c>
      <c r="Q156" s="213"/>
      <c r="R156" s="213"/>
      <c r="S156" s="213"/>
      <c r="T156" s="213"/>
      <c r="U156" s="199"/>
      <c r="V156" s="200"/>
      <c r="W156" s="199"/>
      <c r="X156" s="200"/>
      <c r="Y156" s="199"/>
      <c r="Z156" s="200"/>
      <c r="AA156" s="207"/>
      <c r="AB156" s="213"/>
      <c r="AC156" s="205"/>
      <c r="AD156" s="199"/>
      <c r="AE156" s="200"/>
      <c r="AF156" s="205"/>
      <c r="AG156" s="199"/>
      <c r="AH156" s="200"/>
      <c r="AI156" s="205"/>
      <c r="AJ156" s="199"/>
      <c r="AK156" s="209"/>
      <c r="AL156" s="209"/>
      <c r="AM156" s="239"/>
    </row>
    <row r="157" spans="1:39" ht="15" customHeight="1" x14ac:dyDescent="0.25">
      <c r="A157" s="214"/>
      <c r="B157" s="199"/>
      <c r="C157" s="199"/>
      <c r="D157" s="199"/>
      <c r="E157" s="199"/>
      <c r="F157" s="237"/>
      <c r="G157" s="199"/>
      <c r="H157" s="217"/>
      <c r="I157" s="199"/>
      <c r="J157" s="217"/>
      <c r="K157" s="103"/>
      <c r="L157" s="103"/>
      <c r="M157" s="103"/>
      <c r="N157" s="102"/>
      <c r="O157" s="102"/>
      <c r="P157" s="105">
        <f t="shared" si="292"/>
        <v>0</v>
      </c>
      <c r="Q157" s="213"/>
      <c r="R157" s="213"/>
      <c r="S157" s="213"/>
      <c r="T157" s="213"/>
      <c r="U157" s="199"/>
      <c r="V157" s="200"/>
      <c r="W157" s="199"/>
      <c r="X157" s="200"/>
      <c r="Y157" s="199"/>
      <c r="Z157" s="200"/>
      <c r="AA157" s="207"/>
      <c r="AB157" s="213"/>
      <c r="AC157" s="206"/>
      <c r="AD157" s="199"/>
      <c r="AE157" s="200"/>
      <c r="AF157" s="206"/>
      <c r="AG157" s="199"/>
      <c r="AH157" s="200"/>
      <c r="AI157" s="206"/>
      <c r="AJ157" s="199"/>
      <c r="AK157" s="210"/>
      <c r="AL157" s="210"/>
      <c r="AM157" s="239"/>
    </row>
    <row r="158" spans="1:39" ht="15" customHeight="1" x14ac:dyDescent="0.25">
      <c r="A158" s="214">
        <v>31</v>
      </c>
      <c r="B158" s="199"/>
      <c r="C158" s="199"/>
      <c r="D158" s="199"/>
      <c r="E158" s="199"/>
      <c r="F158" s="235" t="str">
        <f t="shared" ref="F158" si="293">IF(AM158=40,"TIEMPO COMPLETO",IF(AM158&gt;=20,"MEDIO TIEMPO",IF(AM158&gt;=1,"TIEMPO PARCIAL","")))</f>
        <v/>
      </c>
      <c r="G158" s="199"/>
      <c r="H158" s="215"/>
      <c r="I158" s="199"/>
      <c r="J158" s="215"/>
      <c r="K158" s="103"/>
      <c r="L158" s="103"/>
      <c r="M158" s="103"/>
      <c r="N158" s="102"/>
      <c r="O158" s="102"/>
      <c r="P158" s="105">
        <f>N158*O158</f>
        <v>0</v>
      </c>
      <c r="Q158" s="213">
        <f>SUM(P158:P162)</f>
        <v>0</v>
      </c>
      <c r="R158" s="213">
        <f t="shared" ref="R158" si="294">COUNT(N158:N162)</f>
        <v>0</v>
      </c>
      <c r="S158" s="213">
        <f t="shared" ref="S158" si="295">SUM(O158:O162)</f>
        <v>0</v>
      </c>
      <c r="T158" s="213">
        <f t="shared" ref="T158" si="296">COUNT(N158:N162)</f>
        <v>0</v>
      </c>
      <c r="U158" s="199"/>
      <c r="V158" s="200"/>
      <c r="W158" s="199"/>
      <c r="X158" s="200"/>
      <c r="Y158" s="199"/>
      <c r="Z158" s="200"/>
      <c r="AA158" s="207"/>
      <c r="AB158" s="213">
        <f t="shared" ref="AB158" si="297">+AA158+Z158+V158+Q158+R158+S158+T158+X158</f>
        <v>0</v>
      </c>
      <c r="AC158" s="204" t="str">
        <f t="shared" ref="AC158" si="298">IF(L158="","",(AB158/$AM158))</f>
        <v/>
      </c>
      <c r="AD158" s="199"/>
      <c r="AE158" s="200"/>
      <c r="AF158" s="204" t="str">
        <f t="shared" ref="AF158" si="299">IF(AD158="","",(AE158/$AM158))</f>
        <v/>
      </c>
      <c r="AG158" s="199"/>
      <c r="AH158" s="200"/>
      <c r="AI158" s="204" t="str">
        <f t="shared" ref="AI158" si="300">IF(AG158="","",(AH158/$AM158))</f>
        <v/>
      </c>
      <c r="AJ158" s="199"/>
      <c r="AK158" s="208"/>
      <c r="AL158" s="208"/>
      <c r="AM158" s="238">
        <f t="shared" ref="AM158" si="301">AK158+AB158+AH158+AE158</f>
        <v>0</v>
      </c>
    </row>
    <row r="159" spans="1:39" ht="15" customHeight="1" x14ac:dyDescent="0.25">
      <c r="A159" s="214"/>
      <c r="B159" s="199"/>
      <c r="C159" s="199"/>
      <c r="D159" s="199"/>
      <c r="E159" s="199"/>
      <c r="F159" s="236"/>
      <c r="G159" s="199"/>
      <c r="H159" s="216"/>
      <c r="I159" s="199"/>
      <c r="J159" s="216"/>
      <c r="K159" s="103"/>
      <c r="L159" s="103"/>
      <c r="M159" s="103"/>
      <c r="N159" s="102"/>
      <c r="O159" s="102"/>
      <c r="P159" s="105">
        <f t="shared" ref="P159:P162" si="302">N159*O159</f>
        <v>0</v>
      </c>
      <c r="Q159" s="213"/>
      <c r="R159" s="213"/>
      <c r="S159" s="213"/>
      <c r="T159" s="213"/>
      <c r="U159" s="199"/>
      <c r="V159" s="200"/>
      <c r="W159" s="199"/>
      <c r="X159" s="200"/>
      <c r="Y159" s="199"/>
      <c r="Z159" s="200"/>
      <c r="AA159" s="207"/>
      <c r="AB159" s="213"/>
      <c r="AC159" s="205"/>
      <c r="AD159" s="199"/>
      <c r="AE159" s="200"/>
      <c r="AF159" s="205"/>
      <c r="AG159" s="199"/>
      <c r="AH159" s="200"/>
      <c r="AI159" s="205"/>
      <c r="AJ159" s="199"/>
      <c r="AK159" s="209"/>
      <c r="AL159" s="209"/>
      <c r="AM159" s="239"/>
    </row>
    <row r="160" spans="1:39" ht="15" customHeight="1" x14ac:dyDescent="0.25">
      <c r="A160" s="214"/>
      <c r="B160" s="199"/>
      <c r="C160" s="199"/>
      <c r="D160" s="199"/>
      <c r="E160" s="199"/>
      <c r="F160" s="236"/>
      <c r="G160" s="199"/>
      <c r="H160" s="216"/>
      <c r="I160" s="199"/>
      <c r="J160" s="216"/>
      <c r="K160" s="103"/>
      <c r="L160" s="103"/>
      <c r="M160" s="103"/>
      <c r="N160" s="102"/>
      <c r="O160" s="102"/>
      <c r="P160" s="105">
        <f t="shared" si="302"/>
        <v>0</v>
      </c>
      <c r="Q160" s="213"/>
      <c r="R160" s="213"/>
      <c r="S160" s="213"/>
      <c r="T160" s="213"/>
      <c r="U160" s="199"/>
      <c r="V160" s="200"/>
      <c r="W160" s="199"/>
      <c r="X160" s="200"/>
      <c r="Y160" s="199"/>
      <c r="Z160" s="200"/>
      <c r="AA160" s="207"/>
      <c r="AB160" s="213"/>
      <c r="AC160" s="205"/>
      <c r="AD160" s="199"/>
      <c r="AE160" s="200"/>
      <c r="AF160" s="205"/>
      <c r="AG160" s="199"/>
      <c r="AH160" s="200"/>
      <c r="AI160" s="205"/>
      <c r="AJ160" s="199"/>
      <c r="AK160" s="209"/>
      <c r="AL160" s="209"/>
      <c r="AM160" s="239"/>
    </row>
    <row r="161" spans="1:39" ht="15" customHeight="1" x14ac:dyDescent="0.25">
      <c r="A161" s="214"/>
      <c r="B161" s="199"/>
      <c r="C161" s="199"/>
      <c r="D161" s="199"/>
      <c r="E161" s="199"/>
      <c r="F161" s="236"/>
      <c r="G161" s="199"/>
      <c r="H161" s="216"/>
      <c r="I161" s="199"/>
      <c r="J161" s="216"/>
      <c r="K161" s="103"/>
      <c r="L161" s="103"/>
      <c r="M161" s="103"/>
      <c r="N161" s="102"/>
      <c r="O161" s="102"/>
      <c r="P161" s="105">
        <f t="shared" si="302"/>
        <v>0</v>
      </c>
      <c r="Q161" s="213"/>
      <c r="R161" s="213"/>
      <c r="S161" s="213"/>
      <c r="T161" s="213"/>
      <c r="U161" s="199"/>
      <c r="V161" s="200"/>
      <c r="W161" s="199"/>
      <c r="X161" s="200"/>
      <c r="Y161" s="199"/>
      <c r="Z161" s="200"/>
      <c r="AA161" s="207"/>
      <c r="AB161" s="213"/>
      <c r="AC161" s="205"/>
      <c r="AD161" s="199"/>
      <c r="AE161" s="200"/>
      <c r="AF161" s="205"/>
      <c r="AG161" s="199"/>
      <c r="AH161" s="200"/>
      <c r="AI161" s="205"/>
      <c r="AJ161" s="199"/>
      <c r="AK161" s="209"/>
      <c r="AL161" s="209"/>
      <c r="AM161" s="239"/>
    </row>
    <row r="162" spans="1:39" ht="15" customHeight="1" x14ac:dyDescent="0.25">
      <c r="A162" s="214"/>
      <c r="B162" s="199"/>
      <c r="C162" s="199"/>
      <c r="D162" s="199"/>
      <c r="E162" s="199"/>
      <c r="F162" s="237"/>
      <c r="G162" s="199"/>
      <c r="H162" s="217"/>
      <c r="I162" s="199"/>
      <c r="J162" s="217"/>
      <c r="K162" s="103"/>
      <c r="L162" s="103"/>
      <c r="M162" s="103"/>
      <c r="N162" s="102"/>
      <c r="O162" s="102"/>
      <c r="P162" s="105">
        <f t="shared" si="302"/>
        <v>0</v>
      </c>
      <c r="Q162" s="213"/>
      <c r="R162" s="213"/>
      <c r="S162" s="213"/>
      <c r="T162" s="213"/>
      <c r="U162" s="199"/>
      <c r="V162" s="200"/>
      <c r="W162" s="199"/>
      <c r="X162" s="200"/>
      <c r="Y162" s="199"/>
      <c r="Z162" s="200"/>
      <c r="AA162" s="207"/>
      <c r="AB162" s="213"/>
      <c r="AC162" s="206"/>
      <c r="AD162" s="199"/>
      <c r="AE162" s="200"/>
      <c r="AF162" s="206"/>
      <c r="AG162" s="199"/>
      <c r="AH162" s="200"/>
      <c r="AI162" s="206"/>
      <c r="AJ162" s="199"/>
      <c r="AK162" s="210"/>
      <c r="AL162" s="210"/>
      <c r="AM162" s="239"/>
    </row>
    <row r="163" spans="1:39" ht="15" customHeight="1" x14ac:dyDescent="0.25">
      <c r="A163" s="214">
        <v>32</v>
      </c>
      <c r="B163" s="199"/>
      <c r="C163" s="199"/>
      <c r="D163" s="199"/>
      <c r="E163" s="199"/>
      <c r="F163" s="235" t="str">
        <f t="shared" ref="F163" si="303">IF(AM163=40,"TIEMPO COMPLETO",IF(AM163&gt;=20,"MEDIO TIEMPO",IF(AM163&gt;=1,"TIEMPO PARCIAL","")))</f>
        <v/>
      </c>
      <c r="G163" s="199"/>
      <c r="H163" s="215"/>
      <c r="I163" s="199"/>
      <c r="J163" s="215"/>
      <c r="K163" s="103"/>
      <c r="L163" s="103"/>
      <c r="M163" s="103"/>
      <c r="N163" s="102"/>
      <c r="O163" s="102"/>
      <c r="P163" s="105">
        <f>N163*O163</f>
        <v>0</v>
      </c>
      <c r="Q163" s="213">
        <f>SUM(P163:P167)</f>
        <v>0</v>
      </c>
      <c r="R163" s="213">
        <f t="shared" ref="R163" si="304">COUNT(N163:N167)</f>
        <v>0</v>
      </c>
      <c r="S163" s="213">
        <f t="shared" ref="S163" si="305">SUM(O163:O167)</f>
        <v>0</v>
      </c>
      <c r="T163" s="213">
        <f t="shared" ref="T163" si="306">COUNT(N163:N167)</f>
        <v>0</v>
      </c>
      <c r="U163" s="199"/>
      <c r="V163" s="200"/>
      <c r="W163" s="199"/>
      <c r="X163" s="200"/>
      <c r="Y163" s="199"/>
      <c r="Z163" s="200"/>
      <c r="AA163" s="207"/>
      <c r="AB163" s="213">
        <f t="shared" ref="AB163" si="307">+AA163+Z163+V163+Q163+R163+S163+T163+X163</f>
        <v>0</v>
      </c>
      <c r="AC163" s="204" t="str">
        <f t="shared" ref="AC163" si="308">IF(L163="","",(AB163/$AM163))</f>
        <v/>
      </c>
      <c r="AD163" s="199"/>
      <c r="AE163" s="200"/>
      <c r="AF163" s="204" t="str">
        <f t="shared" ref="AF163" si="309">IF(AD163="","",(AE163/$AM163))</f>
        <v/>
      </c>
      <c r="AG163" s="199"/>
      <c r="AH163" s="200"/>
      <c r="AI163" s="204" t="str">
        <f t="shared" ref="AI163" si="310">IF(AG163="","",(AH163/$AM163))</f>
        <v/>
      </c>
      <c r="AJ163" s="199"/>
      <c r="AK163" s="208"/>
      <c r="AL163" s="208"/>
      <c r="AM163" s="238">
        <f t="shared" ref="AM163" si="311">AK163+AB163+AH163+AE163</f>
        <v>0</v>
      </c>
    </row>
    <row r="164" spans="1:39" ht="15" customHeight="1" x14ac:dyDescent="0.25">
      <c r="A164" s="214"/>
      <c r="B164" s="199"/>
      <c r="C164" s="199"/>
      <c r="D164" s="199"/>
      <c r="E164" s="199"/>
      <c r="F164" s="236"/>
      <c r="G164" s="199"/>
      <c r="H164" s="216"/>
      <c r="I164" s="199"/>
      <c r="J164" s="216"/>
      <c r="K164" s="103"/>
      <c r="L164" s="103"/>
      <c r="M164" s="103"/>
      <c r="N164" s="102"/>
      <c r="O164" s="102"/>
      <c r="P164" s="105">
        <f t="shared" ref="P164:P167" si="312">N164*O164</f>
        <v>0</v>
      </c>
      <c r="Q164" s="213"/>
      <c r="R164" s="213"/>
      <c r="S164" s="213"/>
      <c r="T164" s="213"/>
      <c r="U164" s="199"/>
      <c r="V164" s="200"/>
      <c r="W164" s="199"/>
      <c r="X164" s="200"/>
      <c r="Y164" s="199"/>
      <c r="Z164" s="200"/>
      <c r="AA164" s="207"/>
      <c r="AB164" s="213"/>
      <c r="AC164" s="205"/>
      <c r="AD164" s="199"/>
      <c r="AE164" s="200"/>
      <c r="AF164" s="205"/>
      <c r="AG164" s="199"/>
      <c r="AH164" s="200"/>
      <c r="AI164" s="205"/>
      <c r="AJ164" s="199"/>
      <c r="AK164" s="209"/>
      <c r="AL164" s="209"/>
      <c r="AM164" s="239"/>
    </row>
    <row r="165" spans="1:39" ht="15" customHeight="1" x14ac:dyDescent="0.25">
      <c r="A165" s="214"/>
      <c r="B165" s="199"/>
      <c r="C165" s="199"/>
      <c r="D165" s="199"/>
      <c r="E165" s="199"/>
      <c r="F165" s="236"/>
      <c r="G165" s="199"/>
      <c r="H165" s="216"/>
      <c r="I165" s="199"/>
      <c r="J165" s="216"/>
      <c r="K165" s="103"/>
      <c r="L165" s="103"/>
      <c r="M165" s="103"/>
      <c r="N165" s="102"/>
      <c r="O165" s="102"/>
      <c r="P165" s="105">
        <f t="shared" si="312"/>
        <v>0</v>
      </c>
      <c r="Q165" s="213"/>
      <c r="R165" s="213"/>
      <c r="S165" s="213"/>
      <c r="T165" s="213"/>
      <c r="U165" s="199"/>
      <c r="V165" s="200"/>
      <c r="W165" s="199"/>
      <c r="X165" s="200"/>
      <c r="Y165" s="199"/>
      <c r="Z165" s="200"/>
      <c r="AA165" s="207"/>
      <c r="AB165" s="213"/>
      <c r="AC165" s="205"/>
      <c r="AD165" s="199"/>
      <c r="AE165" s="200"/>
      <c r="AF165" s="205"/>
      <c r="AG165" s="199"/>
      <c r="AH165" s="200"/>
      <c r="AI165" s="205"/>
      <c r="AJ165" s="199"/>
      <c r="AK165" s="209"/>
      <c r="AL165" s="209"/>
      <c r="AM165" s="239"/>
    </row>
    <row r="166" spans="1:39" ht="15" customHeight="1" x14ac:dyDescent="0.25">
      <c r="A166" s="214"/>
      <c r="B166" s="199"/>
      <c r="C166" s="199"/>
      <c r="D166" s="199"/>
      <c r="E166" s="199"/>
      <c r="F166" s="236"/>
      <c r="G166" s="199"/>
      <c r="H166" s="216"/>
      <c r="I166" s="199"/>
      <c r="J166" s="216"/>
      <c r="K166" s="103"/>
      <c r="L166" s="103"/>
      <c r="M166" s="103"/>
      <c r="N166" s="102"/>
      <c r="O166" s="102"/>
      <c r="P166" s="105">
        <f t="shared" si="312"/>
        <v>0</v>
      </c>
      <c r="Q166" s="213"/>
      <c r="R166" s="213"/>
      <c r="S166" s="213"/>
      <c r="T166" s="213"/>
      <c r="U166" s="199"/>
      <c r="V166" s="200"/>
      <c r="W166" s="199"/>
      <c r="X166" s="200"/>
      <c r="Y166" s="199"/>
      <c r="Z166" s="200"/>
      <c r="AA166" s="207"/>
      <c r="AB166" s="213"/>
      <c r="AC166" s="205"/>
      <c r="AD166" s="199"/>
      <c r="AE166" s="200"/>
      <c r="AF166" s="205"/>
      <c r="AG166" s="199"/>
      <c r="AH166" s="200"/>
      <c r="AI166" s="205"/>
      <c r="AJ166" s="199"/>
      <c r="AK166" s="209"/>
      <c r="AL166" s="209"/>
      <c r="AM166" s="239"/>
    </row>
    <row r="167" spans="1:39" ht="15" customHeight="1" x14ac:dyDescent="0.25">
      <c r="A167" s="214"/>
      <c r="B167" s="199"/>
      <c r="C167" s="199"/>
      <c r="D167" s="199"/>
      <c r="E167" s="199"/>
      <c r="F167" s="237"/>
      <c r="G167" s="199"/>
      <c r="H167" s="217"/>
      <c r="I167" s="199"/>
      <c r="J167" s="217"/>
      <c r="K167" s="103"/>
      <c r="L167" s="103"/>
      <c r="M167" s="103"/>
      <c r="N167" s="102"/>
      <c r="O167" s="102"/>
      <c r="P167" s="105">
        <f t="shared" si="312"/>
        <v>0</v>
      </c>
      <c r="Q167" s="213"/>
      <c r="R167" s="213"/>
      <c r="S167" s="213"/>
      <c r="T167" s="213"/>
      <c r="U167" s="199"/>
      <c r="V167" s="200"/>
      <c r="W167" s="199"/>
      <c r="X167" s="200"/>
      <c r="Y167" s="199"/>
      <c r="Z167" s="200"/>
      <c r="AA167" s="207"/>
      <c r="AB167" s="213"/>
      <c r="AC167" s="206"/>
      <c r="AD167" s="199"/>
      <c r="AE167" s="200"/>
      <c r="AF167" s="206"/>
      <c r="AG167" s="199"/>
      <c r="AH167" s="200"/>
      <c r="AI167" s="206"/>
      <c r="AJ167" s="199"/>
      <c r="AK167" s="210"/>
      <c r="AL167" s="210"/>
      <c r="AM167" s="239"/>
    </row>
    <row r="168" spans="1:39" ht="15" customHeight="1" x14ac:dyDescent="0.25">
      <c r="A168" s="214">
        <v>33</v>
      </c>
      <c r="B168" s="199"/>
      <c r="C168" s="199"/>
      <c r="D168" s="199"/>
      <c r="E168" s="199"/>
      <c r="F168" s="235" t="str">
        <f t="shared" ref="F168" si="313">IF(AM168=40,"TIEMPO COMPLETO",IF(AM168&gt;=20,"MEDIO TIEMPO",IF(AM168&gt;=1,"TIEMPO PARCIAL","")))</f>
        <v/>
      </c>
      <c r="G168" s="199"/>
      <c r="H168" s="215"/>
      <c r="I168" s="199"/>
      <c r="J168" s="215"/>
      <c r="K168" s="103"/>
      <c r="L168" s="103"/>
      <c r="M168" s="103"/>
      <c r="N168" s="102"/>
      <c r="O168" s="102"/>
      <c r="P168" s="105">
        <f>N168*O168</f>
        <v>0</v>
      </c>
      <c r="Q168" s="213">
        <f>SUM(P168:P172)</f>
        <v>0</v>
      </c>
      <c r="R168" s="213">
        <f t="shared" ref="R168" si="314">COUNT(N168:N172)</f>
        <v>0</v>
      </c>
      <c r="S168" s="213">
        <f t="shared" ref="S168" si="315">SUM(O168:O172)</f>
        <v>0</v>
      </c>
      <c r="T168" s="213">
        <f t="shared" ref="T168" si="316">COUNT(N168:N172)</f>
        <v>0</v>
      </c>
      <c r="U168" s="199"/>
      <c r="V168" s="200"/>
      <c r="W168" s="199"/>
      <c r="X168" s="200"/>
      <c r="Y168" s="199"/>
      <c r="Z168" s="200"/>
      <c r="AA168" s="207"/>
      <c r="AB168" s="213">
        <f t="shared" ref="AB168" si="317">+AA168+Z168+V168+Q168+R168+S168+T168+X168</f>
        <v>0</v>
      </c>
      <c r="AC168" s="204" t="str">
        <f t="shared" ref="AC168" si="318">IF(L168="","",(AB168/$AM168))</f>
        <v/>
      </c>
      <c r="AD168" s="199"/>
      <c r="AE168" s="200"/>
      <c r="AF168" s="204" t="str">
        <f t="shared" ref="AF168" si="319">IF(AD168="","",(AE168/$AM168))</f>
        <v/>
      </c>
      <c r="AG168" s="199"/>
      <c r="AH168" s="200"/>
      <c r="AI168" s="204" t="str">
        <f t="shared" ref="AI168" si="320">IF(AG168="","",(AH168/$AM168))</f>
        <v/>
      </c>
      <c r="AJ168" s="199"/>
      <c r="AK168" s="208"/>
      <c r="AL168" s="208"/>
      <c r="AM168" s="238">
        <f t="shared" ref="AM168" si="321">AK168+AB168+AH168+AE168</f>
        <v>0</v>
      </c>
    </row>
    <row r="169" spans="1:39" ht="15" customHeight="1" x14ac:dyDescent="0.25">
      <c r="A169" s="214"/>
      <c r="B169" s="199"/>
      <c r="C169" s="199"/>
      <c r="D169" s="199"/>
      <c r="E169" s="199"/>
      <c r="F169" s="236"/>
      <c r="G169" s="199"/>
      <c r="H169" s="216"/>
      <c r="I169" s="199"/>
      <c r="J169" s="216"/>
      <c r="K169" s="103"/>
      <c r="L169" s="103"/>
      <c r="M169" s="103"/>
      <c r="N169" s="102"/>
      <c r="O169" s="102"/>
      <c r="P169" s="105">
        <f t="shared" ref="P169:P172" si="322">N169*O169</f>
        <v>0</v>
      </c>
      <c r="Q169" s="213"/>
      <c r="R169" s="213"/>
      <c r="S169" s="213"/>
      <c r="T169" s="213"/>
      <c r="U169" s="199"/>
      <c r="V169" s="200"/>
      <c r="W169" s="199"/>
      <c r="X169" s="200"/>
      <c r="Y169" s="199"/>
      <c r="Z169" s="200"/>
      <c r="AA169" s="207"/>
      <c r="AB169" s="213"/>
      <c r="AC169" s="205"/>
      <c r="AD169" s="199"/>
      <c r="AE169" s="200"/>
      <c r="AF169" s="205"/>
      <c r="AG169" s="199"/>
      <c r="AH169" s="200"/>
      <c r="AI169" s="205"/>
      <c r="AJ169" s="199"/>
      <c r="AK169" s="209"/>
      <c r="AL169" s="209"/>
      <c r="AM169" s="239"/>
    </row>
    <row r="170" spans="1:39" ht="15" customHeight="1" x14ac:dyDescent="0.25">
      <c r="A170" s="214"/>
      <c r="B170" s="199"/>
      <c r="C170" s="199"/>
      <c r="D170" s="199"/>
      <c r="E170" s="199"/>
      <c r="F170" s="236"/>
      <c r="G170" s="199"/>
      <c r="H170" s="216"/>
      <c r="I170" s="199"/>
      <c r="J170" s="216"/>
      <c r="K170" s="103"/>
      <c r="L170" s="103"/>
      <c r="M170" s="103"/>
      <c r="N170" s="102"/>
      <c r="O170" s="102"/>
      <c r="P170" s="105">
        <f t="shared" si="322"/>
        <v>0</v>
      </c>
      <c r="Q170" s="213"/>
      <c r="R170" s="213"/>
      <c r="S170" s="213"/>
      <c r="T170" s="213"/>
      <c r="U170" s="199"/>
      <c r="V170" s="200"/>
      <c r="W170" s="199"/>
      <c r="X170" s="200"/>
      <c r="Y170" s="199"/>
      <c r="Z170" s="200"/>
      <c r="AA170" s="207"/>
      <c r="AB170" s="213"/>
      <c r="AC170" s="205"/>
      <c r="AD170" s="199"/>
      <c r="AE170" s="200"/>
      <c r="AF170" s="205"/>
      <c r="AG170" s="199"/>
      <c r="AH170" s="200"/>
      <c r="AI170" s="205"/>
      <c r="AJ170" s="199"/>
      <c r="AK170" s="209"/>
      <c r="AL170" s="209"/>
      <c r="AM170" s="239"/>
    </row>
    <row r="171" spans="1:39" ht="15" customHeight="1" x14ac:dyDescent="0.25">
      <c r="A171" s="214"/>
      <c r="B171" s="199"/>
      <c r="C171" s="199"/>
      <c r="D171" s="199"/>
      <c r="E171" s="199"/>
      <c r="F171" s="236"/>
      <c r="G171" s="199"/>
      <c r="H171" s="216"/>
      <c r="I171" s="199"/>
      <c r="J171" s="216"/>
      <c r="K171" s="103"/>
      <c r="L171" s="103"/>
      <c r="M171" s="103"/>
      <c r="N171" s="102"/>
      <c r="O171" s="102"/>
      <c r="P171" s="105">
        <f t="shared" si="322"/>
        <v>0</v>
      </c>
      <c r="Q171" s="213"/>
      <c r="R171" s="213"/>
      <c r="S171" s="213"/>
      <c r="T171" s="213"/>
      <c r="U171" s="199"/>
      <c r="V171" s="200"/>
      <c r="W171" s="199"/>
      <c r="X171" s="200"/>
      <c r="Y171" s="199"/>
      <c r="Z171" s="200"/>
      <c r="AA171" s="207"/>
      <c r="AB171" s="213"/>
      <c r="AC171" s="205"/>
      <c r="AD171" s="199"/>
      <c r="AE171" s="200"/>
      <c r="AF171" s="205"/>
      <c r="AG171" s="199"/>
      <c r="AH171" s="200"/>
      <c r="AI171" s="205"/>
      <c r="AJ171" s="199"/>
      <c r="AK171" s="209"/>
      <c r="AL171" s="209"/>
      <c r="AM171" s="239"/>
    </row>
    <row r="172" spans="1:39" ht="15" customHeight="1" x14ac:dyDescent="0.25">
      <c r="A172" s="214"/>
      <c r="B172" s="199"/>
      <c r="C172" s="199"/>
      <c r="D172" s="199"/>
      <c r="E172" s="199"/>
      <c r="F172" s="237"/>
      <c r="G172" s="199"/>
      <c r="H172" s="217"/>
      <c r="I172" s="199"/>
      <c r="J172" s="217"/>
      <c r="K172" s="103"/>
      <c r="L172" s="103"/>
      <c r="M172" s="103"/>
      <c r="N172" s="102"/>
      <c r="O172" s="102"/>
      <c r="P172" s="105">
        <f t="shared" si="322"/>
        <v>0</v>
      </c>
      <c r="Q172" s="213"/>
      <c r="R172" s="213"/>
      <c r="S172" s="213"/>
      <c r="T172" s="213"/>
      <c r="U172" s="199"/>
      <c r="V172" s="200"/>
      <c r="W172" s="199"/>
      <c r="X172" s="200"/>
      <c r="Y172" s="199"/>
      <c r="Z172" s="200"/>
      <c r="AA172" s="207"/>
      <c r="AB172" s="213"/>
      <c r="AC172" s="206"/>
      <c r="AD172" s="199"/>
      <c r="AE172" s="200"/>
      <c r="AF172" s="206"/>
      <c r="AG172" s="199"/>
      <c r="AH172" s="200"/>
      <c r="AI172" s="206"/>
      <c r="AJ172" s="199"/>
      <c r="AK172" s="210"/>
      <c r="AL172" s="210"/>
      <c r="AM172" s="239"/>
    </row>
    <row r="173" spans="1:39" ht="15" customHeight="1" x14ac:dyDescent="0.25">
      <c r="A173" s="214">
        <v>34</v>
      </c>
      <c r="B173" s="199"/>
      <c r="C173" s="199"/>
      <c r="D173" s="199"/>
      <c r="E173" s="199"/>
      <c r="F173" s="235" t="str">
        <f t="shared" ref="F173" si="323">IF(AM173=40,"TIEMPO COMPLETO",IF(AM173&gt;=20,"MEDIO TIEMPO",IF(AM173&gt;=1,"TIEMPO PARCIAL","")))</f>
        <v/>
      </c>
      <c r="G173" s="199"/>
      <c r="H173" s="215"/>
      <c r="I173" s="199"/>
      <c r="J173" s="215"/>
      <c r="K173" s="103"/>
      <c r="L173" s="103"/>
      <c r="M173" s="103"/>
      <c r="N173" s="102"/>
      <c r="O173" s="102"/>
      <c r="P173" s="105">
        <f>N173*O173</f>
        <v>0</v>
      </c>
      <c r="Q173" s="213">
        <f>SUM(P173:P177)</f>
        <v>0</v>
      </c>
      <c r="R173" s="213">
        <f t="shared" ref="R173" si="324">COUNT(N173:N177)</f>
        <v>0</v>
      </c>
      <c r="S173" s="213">
        <f t="shared" ref="S173" si="325">SUM(O173:O177)</f>
        <v>0</v>
      </c>
      <c r="T173" s="213">
        <f t="shared" ref="T173" si="326">COUNT(N173:N177)</f>
        <v>0</v>
      </c>
      <c r="U173" s="199"/>
      <c r="V173" s="200"/>
      <c r="W173" s="199"/>
      <c r="X173" s="200"/>
      <c r="Y173" s="199"/>
      <c r="Z173" s="200"/>
      <c r="AA173" s="207"/>
      <c r="AB173" s="213">
        <f t="shared" ref="AB173" si="327">+AA173+Z173+V173+Q173+R173+S173+T173+X173</f>
        <v>0</v>
      </c>
      <c r="AC173" s="204" t="str">
        <f t="shared" ref="AC173" si="328">IF(L173="","",(AB173/$AM173))</f>
        <v/>
      </c>
      <c r="AD173" s="199"/>
      <c r="AE173" s="200"/>
      <c r="AF173" s="204" t="str">
        <f t="shared" ref="AF173" si="329">IF(AD173="","",(AE173/$AM173))</f>
        <v/>
      </c>
      <c r="AG173" s="199"/>
      <c r="AH173" s="200"/>
      <c r="AI173" s="204" t="str">
        <f t="shared" ref="AI173" si="330">IF(AG173="","",(AH173/$AM173))</f>
        <v/>
      </c>
      <c r="AJ173" s="199"/>
      <c r="AK173" s="208"/>
      <c r="AL173" s="208"/>
      <c r="AM173" s="238">
        <f t="shared" ref="AM173" si="331">AK173+AB173+AH173+AE173</f>
        <v>0</v>
      </c>
    </row>
    <row r="174" spans="1:39" ht="15" customHeight="1" x14ac:dyDescent="0.25">
      <c r="A174" s="214"/>
      <c r="B174" s="199"/>
      <c r="C174" s="199"/>
      <c r="D174" s="199"/>
      <c r="E174" s="199"/>
      <c r="F174" s="236"/>
      <c r="G174" s="199"/>
      <c r="H174" s="216"/>
      <c r="I174" s="199"/>
      <c r="J174" s="216"/>
      <c r="K174" s="103"/>
      <c r="L174" s="103"/>
      <c r="M174" s="103"/>
      <c r="N174" s="102"/>
      <c r="O174" s="102"/>
      <c r="P174" s="105">
        <f t="shared" ref="P174:P177" si="332">N174*O174</f>
        <v>0</v>
      </c>
      <c r="Q174" s="213"/>
      <c r="R174" s="213"/>
      <c r="S174" s="213"/>
      <c r="T174" s="213"/>
      <c r="U174" s="199"/>
      <c r="V174" s="200"/>
      <c r="W174" s="199"/>
      <c r="X174" s="200"/>
      <c r="Y174" s="199"/>
      <c r="Z174" s="200"/>
      <c r="AA174" s="207"/>
      <c r="AB174" s="213"/>
      <c r="AC174" s="205"/>
      <c r="AD174" s="199"/>
      <c r="AE174" s="200"/>
      <c r="AF174" s="205"/>
      <c r="AG174" s="199"/>
      <c r="AH174" s="200"/>
      <c r="AI174" s="205"/>
      <c r="AJ174" s="199"/>
      <c r="AK174" s="209"/>
      <c r="AL174" s="209"/>
      <c r="AM174" s="239"/>
    </row>
    <row r="175" spans="1:39" ht="15" customHeight="1" x14ac:dyDescent="0.25">
      <c r="A175" s="214"/>
      <c r="B175" s="199"/>
      <c r="C175" s="199"/>
      <c r="D175" s="199"/>
      <c r="E175" s="199"/>
      <c r="F175" s="236"/>
      <c r="G175" s="199"/>
      <c r="H175" s="216"/>
      <c r="I175" s="199"/>
      <c r="J175" s="216"/>
      <c r="K175" s="103"/>
      <c r="L175" s="103"/>
      <c r="M175" s="103"/>
      <c r="N175" s="102"/>
      <c r="O175" s="102"/>
      <c r="P175" s="105">
        <f t="shared" si="332"/>
        <v>0</v>
      </c>
      <c r="Q175" s="213"/>
      <c r="R175" s="213"/>
      <c r="S175" s="213"/>
      <c r="T175" s="213"/>
      <c r="U175" s="199"/>
      <c r="V175" s="200"/>
      <c r="W175" s="199"/>
      <c r="X175" s="200"/>
      <c r="Y175" s="199"/>
      <c r="Z175" s="200"/>
      <c r="AA175" s="207"/>
      <c r="AB175" s="213"/>
      <c r="AC175" s="205"/>
      <c r="AD175" s="199"/>
      <c r="AE175" s="200"/>
      <c r="AF175" s="205"/>
      <c r="AG175" s="199"/>
      <c r="AH175" s="200"/>
      <c r="AI175" s="205"/>
      <c r="AJ175" s="199"/>
      <c r="AK175" s="209"/>
      <c r="AL175" s="209"/>
      <c r="AM175" s="239"/>
    </row>
    <row r="176" spans="1:39" ht="15" customHeight="1" x14ac:dyDescent="0.25">
      <c r="A176" s="214"/>
      <c r="B176" s="199"/>
      <c r="C176" s="199"/>
      <c r="D176" s="199"/>
      <c r="E176" s="199"/>
      <c r="F176" s="236"/>
      <c r="G176" s="199"/>
      <c r="H176" s="216"/>
      <c r="I176" s="199"/>
      <c r="J176" s="216"/>
      <c r="K176" s="103"/>
      <c r="L176" s="103"/>
      <c r="M176" s="103"/>
      <c r="N176" s="102"/>
      <c r="O176" s="102"/>
      <c r="P176" s="105">
        <f t="shared" si="332"/>
        <v>0</v>
      </c>
      <c r="Q176" s="213"/>
      <c r="R176" s="213"/>
      <c r="S176" s="213"/>
      <c r="T176" s="213"/>
      <c r="U176" s="199"/>
      <c r="V176" s="200"/>
      <c r="W176" s="199"/>
      <c r="X176" s="200"/>
      <c r="Y176" s="199"/>
      <c r="Z176" s="200"/>
      <c r="AA176" s="207"/>
      <c r="AB176" s="213"/>
      <c r="AC176" s="205"/>
      <c r="AD176" s="199"/>
      <c r="AE176" s="200"/>
      <c r="AF176" s="205"/>
      <c r="AG176" s="199"/>
      <c r="AH176" s="200"/>
      <c r="AI176" s="205"/>
      <c r="AJ176" s="199"/>
      <c r="AK176" s="209"/>
      <c r="AL176" s="209"/>
      <c r="AM176" s="239"/>
    </row>
    <row r="177" spans="1:39" ht="15" customHeight="1" x14ac:dyDescent="0.25">
      <c r="A177" s="214"/>
      <c r="B177" s="199"/>
      <c r="C177" s="199"/>
      <c r="D177" s="199"/>
      <c r="E177" s="199"/>
      <c r="F177" s="237"/>
      <c r="G177" s="199"/>
      <c r="H177" s="217"/>
      <c r="I177" s="199"/>
      <c r="J177" s="217"/>
      <c r="K177" s="103"/>
      <c r="L177" s="103"/>
      <c r="M177" s="103"/>
      <c r="N177" s="102"/>
      <c r="O177" s="102"/>
      <c r="P177" s="105">
        <f t="shared" si="332"/>
        <v>0</v>
      </c>
      <c r="Q177" s="213"/>
      <c r="R177" s="213"/>
      <c r="S177" s="213"/>
      <c r="T177" s="213"/>
      <c r="U177" s="199"/>
      <c r="V177" s="200"/>
      <c r="W177" s="199"/>
      <c r="X177" s="200"/>
      <c r="Y177" s="199"/>
      <c r="Z177" s="200"/>
      <c r="AA177" s="207"/>
      <c r="AB177" s="213"/>
      <c r="AC177" s="206"/>
      <c r="AD177" s="199"/>
      <c r="AE177" s="200"/>
      <c r="AF177" s="206"/>
      <c r="AG177" s="199"/>
      <c r="AH177" s="200"/>
      <c r="AI177" s="206"/>
      <c r="AJ177" s="199"/>
      <c r="AK177" s="210"/>
      <c r="AL177" s="210"/>
      <c r="AM177" s="239"/>
    </row>
    <row r="178" spans="1:39" ht="15" customHeight="1" x14ac:dyDescent="0.25">
      <c r="A178" s="214">
        <v>35</v>
      </c>
      <c r="B178" s="199"/>
      <c r="C178" s="199"/>
      <c r="D178" s="199"/>
      <c r="E178" s="199"/>
      <c r="F178" s="235" t="str">
        <f t="shared" ref="F178" si="333">IF(AM178=40,"TIEMPO COMPLETO",IF(AM178&gt;=20,"MEDIO TIEMPO",IF(AM178&gt;=1,"TIEMPO PARCIAL","")))</f>
        <v/>
      </c>
      <c r="G178" s="199"/>
      <c r="H178" s="215"/>
      <c r="I178" s="199"/>
      <c r="J178" s="215"/>
      <c r="K178" s="103"/>
      <c r="L178" s="103"/>
      <c r="M178" s="103"/>
      <c r="N178" s="102"/>
      <c r="O178" s="102"/>
      <c r="P178" s="105">
        <f>N178*O178</f>
        <v>0</v>
      </c>
      <c r="Q178" s="213">
        <f>SUM(P178:P182)</f>
        <v>0</v>
      </c>
      <c r="R178" s="213">
        <f t="shared" ref="R178" si="334">COUNT(N178:N182)</f>
        <v>0</v>
      </c>
      <c r="S178" s="213">
        <f t="shared" ref="S178" si="335">SUM(O178:O182)</f>
        <v>0</v>
      </c>
      <c r="T178" s="213">
        <f t="shared" ref="T178" si="336">COUNT(N178:N182)</f>
        <v>0</v>
      </c>
      <c r="U178" s="199"/>
      <c r="V178" s="200"/>
      <c r="W178" s="199"/>
      <c r="X178" s="200"/>
      <c r="Y178" s="199"/>
      <c r="Z178" s="200"/>
      <c r="AA178" s="207"/>
      <c r="AB178" s="213">
        <f t="shared" ref="AB178" si="337">+AA178+Z178+V178+Q178+R178+S178+T178+X178</f>
        <v>0</v>
      </c>
      <c r="AC178" s="204" t="str">
        <f t="shared" ref="AC178" si="338">IF(L178="","",(AB178/$AM178))</f>
        <v/>
      </c>
      <c r="AD178" s="199"/>
      <c r="AE178" s="200"/>
      <c r="AF178" s="204" t="str">
        <f t="shared" ref="AF178" si="339">IF(AD178="","",(AE178/$AM178))</f>
        <v/>
      </c>
      <c r="AG178" s="199"/>
      <c r="AH178" s="200"/>
      <c r="AI178" s="204" t="str">
        <f t="shared" ref="AI178" si="340">IF(AG178="","",(AH178/$AM178))</f>
        <v/>
      </c>
      <c r="AJ178" s="199"/>
      <c r="AK178" s="208"/>
      <c r="AL178" s="208"/>
      <c r="AM178" s="238">
        <f t="shared" ref="AM178" si="341">AK178+AB178+AH178+AE178</f>
        <v>0</v>
      </c>
    </row>
    <row r="179" spans="1:39" ht="15" customHeight="1" x14ac:dyDescent="0.25">
      <c r="A179" s="214"/>
      <c r="B179" s="199"/>
      <c r="C179" s="199"/>
      <c r="D179" s="199"/>
      <c r="E179" s="199"/>
      <c r="F179" s="236"/>
      <c r="G179" s="199"/>
      <c r="H179" s="216"/>
      <c r="I179" s="199"/>
      <c r="J179" s="216"/>
      <c r="K179" s="103"/>
      <c r="L179" s="103"/>
      <c r="M179" s="103"/>
      <c r="N179" s="102"/>
      <c r="O179" s="102"/>
      <c r="P179" s="105">
        <f t="shared" ref="P179:P182" si="342">N179*O179</f>
        <v>0</v>
      </c>
      <c r="Q179" s="213"/>
      <c r="R179" s="213"/>
      <c r="S179" s="213"/>
      <c r="T179" s="213"/>
      <c r="U179" s="199"/>
      <c r="V179" s="200"/>
      <c r="W179" s="199"/>
      <c r="X179" s="200"/>
      <c r="Y179" s="199"/>
      <c r="Z179" s="200"/>
      <c r="AA179" s="207"/>
      <c r="AB179" s="213"/>
      <c r="AC179" s="205"/>
      <c r="AD179" s="199"/>
      <c r="AE179" s="200"/>
      <c r="AF179" s="205"/>
      <c r="AG179" s="199"/>
      <c r="AH179" s="200"/>
      <c r="AI179" s="205"/>
      <c r="AJ179" s="199"/>
      <c r="AK179" s="209"/>
      <c r="AL179" s="209"/>
      <c r="AM179" s="239"/>
    </row>
    <row r="180" spans="1:39" ht="15" customHeight="1" x14ac:dyDescent="0.25">
      <c r="A180" s="214"/>
      <c r="B180" s="199"/>
      <c r="C180" s="199"/>
      <c r="D180" s="199"/>
      <c r="E180" s="199"/>
      <c r="F180" s="236"/>
      <c r="G180" s="199"/>
      <c r="H180" s="216"/>
      <c r="I180" s="199"/>
      <c r="J180" s="216"/>
      <c r="K180" s="103"/>
      <c r="L180" s="103"/>
      <c r="M180" s="103"/>
      <c r="N180" s="102"/>
      <c r="O180" s="102"/>
      <c r="P180" s="105">
        <f t="shared" si="342"/>
        <v>0</v>
      </c>
      <c r="Q180" s="213"/>
      <c r="R180" s="213"/>
      <c r="S180" s="213"/>
      <c r="T180" s="213"/>
      <c r="U180" s="199"/>
      <c r="V180" s="200"/>
      <c r="W180" s="199"/>
      <c r="X180" s="200"/>
      <c r="Y180" s="199"/>
      <c r="Z180" s="200"/>
      <c r="AA180" s="207"/>
      <c r="AB180" s="213"/>
      <c r="AC180" s="205"/>
      <c r="AD180" s="199"/>
      <c r="AE180" s="200"/>
      <c r="AF180" s="205"/>
      <c r="AG180" s="199"/>
      <c r="AH180" s="200"/>
      <c r="AI180" s="205"/>
      <c r="AJ180" s="199"/>
      <c r="AK180" s="209"/>
      <c r="AL180" s="209"/>
      <c r="AM180" s="239"/>
    </row>
    <row r="181" spans="1:39" ht="15" customHeight="1" x14ac:dyDescent="0.25">
      <c r="A181" s="214"/>
      <c r="B181" s="199"/>
      <c r="C181" s="199"/>
      <c r="D181" s="199"/>
      <c r="E181" s="199"/>
      <c r="F181" s="236"/>
      <c r="G181" s="199"/>
      <c r="H181" s="216"/>
      <c r="I181" s="199"/>
      <c r="J181" s="216"/>
      <c r="K181" s="103"/>
      <c r="L181" s="103"/>
      <c r="M181" s="103"/>
      <c r="N181" s="102"/>
      <c r="O181" s="102"/>
      <c r="P181" s="105">
        <f t="shared" si="342"/>
        <v>0</v>
      </c>
      <c r="Q181" s="213"/>
      <c r="R181" s="213"/>
      <c r="S181" s="213"/>
      <c r="T181" s="213"/>
      <c r="U181" s="199"/>
      <c r="V181" s="200"/>
      <c r="W181" s="199"/>
      <c r="X181" s="200"/>
      <c r="Y181" s="199"/>
      <c r="Z181" s="200"/>
      <c r="AA181" s="207"/>
      <c r="AB181" s="213"/>
      <c r="AC181" s="205"/>
      <c r="AD181" s="199"/>
      <c r="AE181" s="200"/>
      <c r="AF181" s="205"/>
      <c r="AG181" s="199"/>
      <c r="AH181" s="200"/>
      <c r="AI181" s="205"/>
      <c r="AJ181" s="199"/>
      <c r="AK181" s="209"/>
      <c r="AL181" s="209"/>
      <c r="AM181" s="239"/>
    </row>
    <row r="182" spans="1:39" ht="15" customHeight="1" x14ac:dyDescent="0.25">
      <c r="A182" s="214"/>
      <c r="B182" s="199"/>
      <c r="C182" s="199"/>
      <c r="D182" s="199"/>
      <c r="E182" s="199"/>
      <c r="F182" s="237"/>
      <c r="G182" s="199"/>
      <c r="H182" s="217"/>
      <c r="I182" s="199"/>
      <c r="J182" s="217"/>
      <c r="K182" s="103"/>
      <c r="L182" s="103"/>
      <c r="M182" s="103"/>
      <c r="N182" s="102"/>
      <c r="O182" s="102"/>
      <c r="P182" s="105">
        <f t="shared" si="342"/>
        <v>0</v>
      </c>
      <c r="Q182" s="213"/>
      <c r="R182" s="213"/>
      <c r="S182" s="213"/>
      <c r="T182" s="213"/>
      <c r="U182" s="199"/>
      <c r="V182" s="200"/>
      <c r="W182" s="199"/>
      <c r="X182" s="200"/>
      <c r="Y182" s="199"/>
      <c r="Z182" s="200"/>
      <c r="AA182" s="207"/>
      <c r="AB182" s="213"/>
      <c r="AC182" s="206"/>
      <c r="AD182" s="199"/>
      <c r="AE182" s="200"/>
      <c r="AF182" s="206"/>
      <c r="AG182" s="199"/>
      <c r="AH182" s="200"/>
      <c r="AI182" s="206"/>
      <c r="AJ182" s="199"/>
      <c r="AK182" s="210"/>
      <c r="AL182" s="210"/>
      <c r="AM182" s="239"/>
    </row>
    <row r="183" spans="1:39" ht="15" customHeight="1" x14ac:dyDescent="0.25">
      <c r="A183" s="214">
        <v>36</v>
      </c>
      <c r="B183" s="199"/>
      <c r="C183" s="199"/>
      <c r="D183" s="199"/>
      <c r="E183" s="199"/>
      <c r="F183" s="235" t="str">
        <f t="shared" ref="F183" si="343">IF(AM183=40,"TIEMPO COMPLETO",IF(AM183&gt;=20,"MEDIO TIEMPO",IF(AM183&gt;=1,"TIEMPO PARCIAL","")))</f>
        <v/>
      </c>
      <c r="G183" s="199"/>
      <c r="H183" s="215"/>
      <c r="I183" s="199"/>
      <c r="J183" s="215"/>
      <c r="K183" s="103"/>
      <c r="L183" s="103"/>
      <c r="M183" s="103"/>
      <c r="N183" s="102"/>
      <c r="O183" s="102"/>
      <c r="P183" s="105">
        <f>N183*O183</f>
        <v>0</v>
      </c>
      <c r="Q183" s="213">
        <f>SUM(P183:P187)</f>
        <v>0</v>
      </c>
      <c r="R183" s="213">
        <f t="shared" ref="R183" si="344">COUNT(N183:N187)</f>
        <v>0</v>
      </c>
      <c r="S183" s="213">
        <f t="shared" ref="S183" si="345">SUM(O183:O187)</f>
        <v>0</v>
      </c>
      <c r="T183" s="213">
        <f t="shared" ref="T183" si="346">COUNT(N183:N187)</f>
        <v>0</v>
      </c>
      <c r="U183" s="199"/>
      <c r="V183" s="200"/>
      <c r="W183" s="199"/>
      <c r="X183" s="200"/>
      <c r="Y183" s="199"/>
      <c r="Z183" s="200"/>
      <c r="AA183" s="207"/>
      <c r="AB183" s="213">
        <f t="shared" ref="AB183" si="347">+AA183+Z183+V183+Q183+R183+S183+T183+X183</f>
        <v>0</v>
      </c>
      <c r="AC183" s="204" t="str">
        <f t="shared" ref="AC183" si="348">IF(L183="","",(AB183/$AM183))</f>
        <v/>
      </c>
      <c r="AD183" s="199"/>
      <c r="AE183" s="200"/>
      <c r="AF183" s="204" t="str">
        <f t="shared" ref="AF183" si="349">IF(AD183="","",(AE183/$AM183))</f>
        <v/>
      </c>
      <c r="AG183" s="199"/>
      <c r="AH183" s="200"/>
      <c r="AI183" s="204" t="str">
        <f t="shared" ref="AI183" si="350">IF(AG183="","",(AH183/$AM183))</f>
        <v/>
      </c>
      <c r="AJ183" s="199"/>
      <c r="AK183" s="208"/>
      <c r="AL183" s="208"/>
      <c r="AM183" s="238">
        <f t="shared" ref="AM183" si="351">AK183+AB183+AH183+AE183</f>
        <v>0</v>
      </c>
    </row>
    <row r="184" spans="1:39" ht="15" customHeight="1" x14ac:dyDescent="0.25">
      <c r="A184" s="214"/>
      <c r="B184" s="199"/>
      <c r="C184" s="199"/>
      <c r="D184" s="199"/>
      <c r="E184" s="199"/>
      <c r="F184" s="236"/>
      <c r="G184" s="199"/>
      <c r="H184" s="216"/>
      <c r="I184" s="199"/>
      <c r="J184" s="216"/>
      <c r="K184" s="103"/>
      <c r="L184" s="103"/>
      <c r="M184" s="103"/>
      <c r="N184" s="102"/>
      <c r="O184" s="102"/>
      <c r="P184" s="105">
        <f t="shared" ref="P184:P187" si="352">N184*O184</f>
        <v>0</v>
      </c>
      <c r="Q184" s="213"/>
      <c r="R184" s="213"/>
      <c r="S184" s="213"/>
      <c r="T184" s="213"/>
      <c r="U184" s="199"/>
      <c r="V184" s="200"/>
      <c r="W184" s="199"/>
      <c r="X184" s="200"/>
      <c r="Y184" s="199"/>
      <c r="Z184" s="200"/>
      <c r="AA184" s="207"/>
      <c r="AB184" s="213"/>
      <c r="AC184" s="205"/>
      <c r="AD184" s="199"/>
      <c r="AE184" s="200"/>
      <c r="AF184" s="205"/>
      <c r="AG184" s="199"/>
      <c r="AH184" s="200"/>
      <c r="AI184" s="205"/>
      <c r="AJ184" s="199"/>
      <c r="AK184" s="209"/>
      <c r="AL184" s="209"/>
      <c r="AM184" s="239"/>
    </row>
    <row r="185" spans="1:39" ht="15" customHeight="1" x14ac:dyDescent="0.25">
      <c r="A185" s="214"/>
      <c r="B185" s="199"/>
      <c r="C185" s="199"/>
      <c r="D185" s="199"/>
      <c r="E185" s="199"/>
      <c r="F185" s="236"/>
      <c r="G185" s="199"/>
      <c r="H185" s="216"/>
      <c r="I185" s="199"/>
      <c r="J185" s="216"/>
      <c r="K185" s="103"/>
      <c r="L185" s="103"/>
      <c r="M185" s="103"/>
      <c r="N185" s="102"/>
      <c r="O185" s="102"/>
      <c r="P185" s="105">
        <f t="shared" si="352"/>
        <v>0</v>
      </c>
      <c r="Q185" s="213"/>
      <c r="R185" s="213"/>
      <c r="S185" s="213"/>
      <c r="T185" s="213"/>
      <c r="U185" s="199"/>
      <c r="V185" s="200"/>
      <c r="W185" s="199"/>
      <c r="X185" s="200"/>
      <c r="Y185" s="199"/>
      <c r="Z185" s="200"/>
      <c r="AA185" s="207"/>
      <c r="AB185" s="213"/>
      <c r="AC185" s="205"/>
      <c r="AD185" s="199"/>
      <c r="AE185" s="200"/>
      <c r="AF185" s="205"/>
      <c r="AG185" s="199"/>
      <c r="AH185" s="200"/>
      <c r="AI185" s="205"/>
      <c r="AJ185" s="199"/>
      <c r="AK185" s="209"/>
      <c r="AL185" s="209"/>
      <c r="AM185" s="239"/>
    </row>
    <row r="186" spans="1:39" ht="15" customHeight="1" x14ac:dyDescent="0.25">
      <c r="A186" s="214"/>
      <c r="B186" s="199"/>
      <c r="C186" s="199"/>
      <c r="D186" s="199"/>
      <c r="E186" s="199"/>
      <c r="F186" s="236"/>
      <c r="G186" s="199"/>
      <c r="H186" s="216"/>
      <c r="I186" s="199"/>
      <c r="J186" s="216"/>
      <c r="K186" s="103"/>
      <c r="L186" s="103"/>
      <c r="M186" s="103"/>
      <c r="N186" s="102"/>
      <c r="O186" s="102"/>
      <c r="P186" s="105">
        <f t="shared" si="352"/>
        <v>0</v>
      </c>
      <c r="Q186" s="213"/>
      <c r="R186" s="213"/>
      <c r="S186" s="213"/>
      <c r="T186" s="213"/>
      <c r="U186" s="199"/>
      <c r="V186" s="200"/>
      <c r="W186" s="199"/>
      <c r="X186" s="200"/>
      <c r="Y186" s="199"/>
      <c r="Z186" s="200"/>
      <c r="AA186" s="207"/>
      <c r="AB186" s="213"/>
      <c r="AC186" s="205"/>
      <c r="AD186" s="199"/>
      <c r="AE186" s="200"/>
      <c r="AF186" s="205"/>
      <c r="AG186" s="199"/>
      <c r="AH186" s="200"/>
      <c r="AI186" s="205"/>
      <c r="AJ186" s="199"/>
      <c r="AK186" s="209"/>
      <c r="AL186" s="209"/>
      <c r="AM186" s="239"/>
    </row>
    <row r="187" spans="1:39" ht="15" customHeight="1" x14ac:dyDescent="0.25">
      <c r="A187" s="214"/>
      <c r="B187" s="199"/>
      <c r="C187" s="199"/>
      <c r="D187" s="199"/>
      <c r="E187" s="199"/>
      <c r="F187" s="237"/>
      <c r="G187" s="199"/>
      <c r="H187" s="217"/>
      <c r="I187" s="199"/>
      <c r="J187" s="217"/>
      <c r="K187" s="103"/>
      <c r="L187" s="103"/>
      <c r="M187" s="103"/>
      <c r="N187" s="102"/>
      <c r="O187" s="102"/>
      <c r="P187" s="105">
        <f t="shared" si="352"/>
        <v>0</v>
      </c>
      <c r="Q187" s="213"/>
      <c r="R187" s="213"/>
      <c r="S187" s="213"/>
      <c r="T187" s="213"/>
      <c r="U187" s="199"/>
      <c r="V187" s="200"/>
      <c r="W187" s="199"/>
      <c r="X187" s="200"/>
      <c r="Y187" s="199"/>
      <c r="Z187" s="200"/>
      <c r="AA187" s="207"/>
      <c r="AB187" s="213"/>
      <c r="AC187" s="206"/>
      <c r="AD187" s="199"/>
      <c r="AE187" s="200"/>
      <c r="AF187" s="206"/>
      <c r="AG187" s="199"/>
      <c r="AH187" s="200"/>
      <c r="AI187" s="206"/>
      <c r="AJ187" s="199"/>
      <c r="AK187" s="210"/>
      <c r="AL187" s="210"/>
      <c r="AM187" s="239"/>
    </row>
    <row r="188" spans="1:39" ht="15" customHeight="1" x14ac:dyDescent="0.25">
      <c r="A188" s="214">
        <v>37</v>
      </c>
      <c r="B188" s="199"/>
      <c r="C188" s="199"/>
      <c r="D188" s="199"/>
      <c r="E188" s="199"/>
      <c r="F188" s="235" t="str">
        <f t="shared" ref="F188" si="353">IF(AM188=40,"TIEMPO COMPLETO",IF(AM188&gt;=20,"MEDIO TIEMPO",IF(AM188&gt;=1,"TIEMPO PARCIAL","")))</f>
        <v/>
      </c>
      <c r="G188" s="199"/>
      <c r="H188" s="215"/>
      <c r="I188" s="199"/>
      <c r="J188" s="215"/>
      <c r="K188" s="103"/>
      <c r="L188" s="103"/>
      <c r="M188" s="103"/>
      <c r="N188" s="102"/>
      <c r="O188" s="102"/>
      <c r="P188" s="105">
        <f>N188*O188</f>
        <v>0</v>
      </c>
      <c r="Q188" s="213">
        <f>SUM(P188:P192)</f>
        <v>0</v>
      </c>
      <c r="R188" s="213">
        <f t="shared" ref="R188" si="354">COUNT(N188:N192)</f>
        <v>0</v>
      </c>
      <c r="S188" s="213">
        <f t="shared" ref="S188" si="355">SUM(O188:O192)</f>
        <v>0</v>
      </c>
      <c r="T188" s="213">
        <f t="shared" ref="T188" si="356">COUNT(N188:N192)</f>
        <v>0</v>
      </c>
      <c r="U188" s="199"/>
      <c r="V188" s="200"/>
      <c r="W188" s="199"/>
      <c r="X188" s="200"/>
      <c r="Y188" s="199"/>
      <c r="Z188" s="200"/>
      <c r="AA188" s="207"/>
      <c r="AB188" s="213">
        <f t="shared" ref="AB188" si="357">+AA188+Z188+V188+Q188+R188+S188+T188+X188</f>
        <v>0</v>
      </c>
      <c r="AC188" s="204" t="str">
        <f t="shared" ref="AC188" si="358">IF(L188="","",(AB188/$AM188))</f>
        <v/>
      </c>
      <c r="AD188" s="199"/>
      <c r="AE188" s="200"/>
      <c r="AF188" s="204" t="str">
        <f t="shared" ref="AF188" si="359">IF(AD188="","",(AE188/$AM188))</f>
        <v/>
      </c>
      <c r="AG188" s="199"/>
      <c r="AH188" s="200"/>
      <c r="AI188" s="204" t="str">
        <f t="shared" ref="AI188" si="360">IF(AG188="","",(AH188/$AM188))</f>
        <v/>
      </c>
      <c r="AJ188" s="199"/>
      <c r="AK188" s="208"/>
      <c r="AL188" s="208"/>
      <c r="AM188" s="238">
        <f t="shared" ref="AM188" si="361">AK188+AB188+AH188+AE188</f>
        <v>0</v>
      </c>
    </row>
    <row r="189" spans="1:39" ht="15" customHeight="1" x14ac:dyDescent="0.25">
      <c r="A189" s="214"/>
      <c r="B189" s="199"/>
      <c r="C189" s="199"/>
      <c r="D189" s="199"/>
      <c r="E189" s="199"/>
      <c r="F189" s="236"/>
      <c r="G189" s="199"/>
      <c r="H189" s="216"/>
      <c r="I189" s="199"/>
      <c r="J189" s="216"/>
      <c r="K189" s="103"/>
      <c r="L189" s="103"/>
      <c r="M189" s="103"/>
      <c r="N189" s="102"/>
      <c r="O189" s="102"/>
      <c r="P189" s="105">
        <f t="shared" ref="P189:P192" si="362">N189*O189</f>
        <v>0</v>
      </c>
      <c r="Q189" s="213"/>
      <c r="R189" s="213"/>
      <c r="S189" s="213"/>
      <c r="T189" s="213"/>
      <c r="U189" s="199"/>
      <c r="V189" s="200"/>
      <c r="W189" s="199"/>
      <c r="X189" s="200"/>
      <c r="Y189" s="199"/>
      <c r="Z189" s="200"/>
      <c r="AA189" s="207"/>
      <c r="AB189" s="213"/>
      <c r="AC189" s="205"/>
      <c r="AD189" s="199"/>
      <c r="AE189" s="200"/>
      <c r="AF189" s="205"/>
      <c r="AG189" s="199"/>
      <c r="AH189" s="200"/>
      <c r="AI189" s="205"/>
      <c r="AJ189" s="199"/>
      <c r="AK189" s="209"/>
      <c r="AL189" s="209"/>
      <c r="AM189" s="239"/>
    </row>
    <row r="190" spans="1:39" ht="15" customHeight="1" x14ac:dyDescent="0.25">
      <c r="A190" s="214"/>
      <c r="B190" s="199"/>
      <c r="C190" s="199"/>
      <c r="D190" s="199"/>
      <c r="E190" s="199"/>
      <c r="F190" s="236"/>
      <c r="G190" s="199"/>
      <c r="H190" s="216"/>
      <c r="I190" s="199"/>
      <c r="J190" s="216"/>
      <c r="K190" s="103"/>
      <c r="L190" s="103"/>
      <c r="M190" s="103"/>
      <c r="N190" s="102"/>
      <c r="O190" s="102"/>
      <c r="P190" s="105">
        <f t="shared" si="362"/>
        <v>0</v>
      </c>
      <c r="Q190" s="213"/>
      <c r="R190" s="213"/>
      <c r="S190" s="213"/>
      <c r="T190" s="213"/>
      <c r="U190" s="199"/>
      <c r="V190" s="200"/>
      <c r="W190" s="199"/>
      <c r="X190" s="200"/>
      <c r="Y190" s="199"/>
      <c r="Z190" s="200"/>
      <c r="AA190" s="207"/>
      <c r="AB190" s="213"/>
      <c r="AC190" s="205"/>
      <c r="AD190" s="199"/>
      <c r="AE190" s="200"/>
      <c r="AF190" s="205"/>
      <c r="AG190" s="199"/>
      <c r="AH190" s="200"/>
      <c r="AI190" s="205"/>
      <c r="AJ190" s="199"/>
      <c r="AK190" s="209"/>
      <c r="AL190" s="209"/>
      <c r="AM190" s="239"/>
    </row>
    <row r="191" spans="1:39" ht="15" customHeight="1" x14ac:dyDescent="0.25">
      <c r="A191" s="214"/>
      <c r="B191" s="199"/>
      <c r="C191" s="199"/>
      <c r="D191" s="199"/>
      <c r="E191" s="199"/>
      <c r="F191" s="236"/>
      <c r="G191" s="199"/>
      <c r="H191" s="216"/>
      <c r="I191" s="199"/>
      <c r="J191" s="216"/>
      <c r="K191" s="103"/>
      <c r="L191" s="103"/>
      <c r="M191" s="103"/>
      <c r="N191" s="102"/>
      <c r="O191" s="102"/>
      <c r="P191" s="105">
        <f t="shared" si="362"/>
        <v>0</v>
      </c>
      <c r="Q191" s="213"/>
      <c r="R191" s="213"/>
      <c r="S191" s="213"/>
      <c r="T191" s="213"/>
      <c r="U191" s="199"/>
      <c r="V191" s="200"/>
      <c r="W191" s="199"/>
      <c r="X191" s="200"/>
      <c r="Y191" s="199"/>
      <c r="Z191" s="200"/>
      <c r="AA191" s="207"/>
      <c r="AB191" s="213"/>
      <c r="AC191" s="205"/>
      <c r="AD191" s="199"/>
      <c r="AE191" s="200"/>
      <c r="AF191" s="205"/>
      <c r="AG191" s="199"/>
      <c r="AH191" s="200"/>
      <c r="AI191" s="205"/>
      <c r="AJ191" s="199"/>
      <c r="AK191" s="209"/>
      <c r="AL191" s="209"/>
      <c r="AM191" s="239"/>
    </row>
    <row r="192" spans="1:39" ht="15" customHeight="1" x14ac:dyDescent="0.25">
      <c r="A192" s="214"/>
      <c r="B192" s="199"/>
      <c r="C192" s="199"/>
      <c r="D192" s="199"/>
      <c r="E192" s="199"/>
      <c r="F192" s="237"/>
      <c r="G192" s="199"/>
      <c r="H192" s="217"/>
      <c r="I192" s="199"/>
      <c r="J192" s="217"/>
      <c r="K192" s="103"/>
      <c r="L192" s="103"/>
      <c r="M192" s="103"/>
      <c r="N192" s="102"/>
      <c r="O192" s="102"/>
      <c r="P192" s="105">
        <f t="shared" si="362"/>
        <v>0</v>
      </c>
      <c r="Q192" s="213"/>
      <c r="R192" s="213"/>
      <c r="S192" s="213"/>
      <c r="T192" s="213"/>
      <c r="U192" s="199"/>
      <c r="V192" s="200"/>
      <c r="W192" s="199"/>
      <c r="X192" s="200"/>
      <c r="Y192" s="199"/>
      <c r="Z192" s="200"/>
      <c r="AA192" s="207"/>
      <c r="AB192" s="213"/>
      <c r="AC192" s="206"/>
      <c r="AD192" s="199"/>
      <c r="AE192" s="200"/>
      <c r="AF192" s="206"/>
      <c r="AG192" s="199"/>
      <c r="AH192" s="200"/>
      <c r="AI192" s="206"/>
      <c r="AJ192" s="199"/>
      <c r="AK192" s="210"/>
      <c r="AL192" s="210"/>
      <c r="AM192" s="239"/>
    </row>
    <row r="193" spans="1:39" ht="15" customHeight="1" x14ac:dyDescent="0.25">
      <c r="A193" s="214">
        <v>38</v>
      </c>
      <c r="B193" s="199"/>
      <c r="C193" s="199"/>
      <c r="D193" s="199"/>
      <c r="E193" s="199"/>
      <c r="F193" s="235" t="str">
        <f t="shared" ref="F193" si="363">IF(AM193=40,"TIEMPO COMPLETO",IF(AM193&gt;=20,"MEDIO TIEMPO",IF(AM193&gt;=1,"TIEMPO PARCIAL","")))</f>
        <v/>
      </c>
      <c r="G193" s="199"/>
      <c r="H193" s="215"/>
      <c r="I193" s="199"/>
      <c r="J193" s="215"/>
      <c r="K193" s="103"/>
      <c r="L193" s="103"/>
      <c r="M193" s="103"/>
      <c r="N193" s="102"/>
      <c r="O193" s="102"/>
      <c r="P193" s="105">
        <f>N193*O193</f>
        <v>0</v>
      </c>
      <c r="Q193" s="213">
        <f>SUM(P193:P197)</f>
        <v>0</v>
      </c>
      <c r="R193" s="213">
        <f t="shared" ref="R193" si="364">COUNT(N193:N197)</f>
        <v>0</v>
      </c>
      <c r="S193" s="213">
        <f t="shared" ref="S193" si="365">SUM(O193:O197)</f>
        <v>0</v>
      </c>
      <c r="T193" s="213">
        <f t="shared" ref="T193" si="366">COUNT(N193:N197)</f>
        <v>0</v>
      </c>
      <c r="U193" s="199"/>
      <c r="V193" s="200"/>
      <c r="W193" s="199"/>
      <c r="X193" s="200"/>
      <c r="Y193" s="199"/>
      <c r="Z193" s="200"/>
      <c r="AA193" s="207"/>
      <c r="AB193" s="213">
        <f t="shared" ref="AB193" si="367">+AA193+Z193+V193+Q193+R193+S193+T193+X193</f>
        <v>0</v>
      </c>
      <c r="AC193" s="204" t="str">
        <f t="shared" ref="AC193" si="368">IF(L193="","",(AB193/$AM193))</f>
        <v/>
      </c>
      <c r="AD193" s="199"/>
      <c r="AE193" s="200"/>
      <c r="AF193" s="204" t="str">
        <f t="shared" ref="AF193" si="369">IF(AD193="","",(AE193/$AM193))</f>
        <v/>
      </c>
      <c r="AG193" s="199"/>
      <c r="AH193" s="200"/>
      <c r="AI193" s="204" t="str">
        <f t="shared" ref="AI193" si="370">IF(AG193="","",(AH193/$AM193))</f>
        <v/>
      </c>
      <c r="AJ193" s="199"/>
      <c r="AK193" s="208"/>
      <c r="AL193" s="208"/>
      <c r="AM193" s="238">
        <f t="shared" ref="AM193" si="371">AK193+AB193+AH193+AE193</f>
        <v>0</v>
      </c>
    </row>
    <row r="194" spans="1:39" ht="15" customHeight="1" x14ac:dyDescent="0.25">
      <c r="A194" s="214"/>
      <c r="B194" s="199"/>
      <c r="C194" s="199"/>
      <c r="D194" s="199"/>
      <c r="E194" s="199"/>
      <c r="F194" s="236"/>
      <c r="G194" s="199"/>
      <c r="H194" s="216"/>
      <c r="I194" s="199"/>
      <c r="J194" s="216"/>
      <c r="K194" s="103"/>
      <c r="L194" s="103"/>
      <c r="M194" s="103"/>
      <c r="N194" s="102"/>
      <c r="O194" s="102"/>
      <c r="P194" s="105">
        <f t="shared" ref="P194:P197" si="372">N194*O194</f>
        <v>0</v>
      </c>
      <c r="Q194" s="213"/>
      <c r="R194" s="213"/>
      <c r="S194" s="213"/>
      <c r="T194" s="213"/>
      <c r="U194" s="199"/>
      <c r="V194" s="200"/>
      <c r="W194" s="199"/>
      <c r="X194" s="200"/>
      <c r="Y194" s="199"/>
      <c r="Z194" s="200"/>
      <c r="AA194" s="207"/>
      <c r="AB194" s="213"/>
      <c r="AC194" s="205"/>
      <c r="AD194" s="199"/>
      <c r="AE194" s="200"/>
      <c r="AF194" s="205"/>
      <c r="AG194" s="199"/>
      <c r="AH194" s="200"/>
      <c r="AI194" s="205"/>
      <c r="AJ194" s="199"/>
      <c r="AK194" s="209"/>
      <c r="AL194" s="209"/>
      <c r="AM194" s="239"/>
    </row>
    <row r="195" spans="1:39" ht="15" customHeight="1" x14ac:dyDescent="0.25">
      <c r="A195" s="214"/>
      <c r="B195" s="199"/>
      <c r="C195" s="199"/>
      <c r="D195" s="199"/>
      <c r="E195" s="199"/>
      <c r="F195" s="236"/>
      <c r="G195" s="199"/>
      <c r="H195" s="216"/>
      <c r="I195" s="199"/>
      <c r="J195" s="216"/>
      <c r="K195" s="103"/>
      <c r="L195" s="103"/>
      <c r="M195" s="103"/>
      <c r="N195" s="102"/>
      <c r="O195" s="102"/>
      <c r="P195" s="105">
        <f t="shared" si="372"/>
        <v>0</v>
      </c>
      <c r="Q195" s="213"/>
      <c r="R195" s="213"/>
      <c r="S195" s="213"/>
      <c r="T195" s="213"/>
      <c r="U195" s="199"/>
      <c r="V195" s="200"/>
      <c r="W195" s="199"/>
      <c r="X195" s="200"/>
      <c r="Y195" s="199"/>
      <c r="Z195" s="200"/>
      <c r="AA195" s="207"/>
      <c r="AB195" s="213"/>
      <c r="AC195" s="205"/>
      <c r="AD195" s="199"/>
      <c r="AE195" s="200"/>
      <c r="AF195" s="205"/>
      <c r="AG195" s="199"/>
      <c r="AH195" s="200"/>
      <c r="AI195" s="205"/>
      <c r="AJ195" s="199"/>
      <c r="AK195" s="209"/>
      <c r="AL195" s="209"/>
      <c r="AM195" s="239"/>
    </row>
    <row r="196" spans="1:39" ht="15" customHeight="1" x14ac:dyDescent="0.25">
      <c r="A196" s="214"/>
      <c r="B196" s="199"/>
      <c r="C196" s="199"/>
      <c r="D196" s="199"/>
      <c r="E196" s="199"/>
      <c r="F196" s="236"/>
      <c r="G196" s="199"/>
      <c r="H196" s="216"/>
      <c r="I196" s="199"/>
      <c r="J196" s="216"/>
      <c r="K196" s="103"/>
      <c r="L196" s="103"/>
      <c r="M196" s="103"/>
      <c r="N196" s="102"/>
      <c r="O196" s="102"/>
      <c r="P196" s="105">
        <f t="shared" si="372"/>
        <v>0</v>
      </c>
      <c r="Q196" s="213"/>
      <c r="R196" s="213"/>
      <c r="S196" s="213"/>
      <c r="T196" s="213"/>
      <c r="U196" s="199"/>
      <c r="V196" s="200"/>
      <c r="W196" s="199"/>
      <c r="X196" s="200"/>
      <c r="Y196" s="199"/>
      <c r="Z196" s="200"/>
      <c r="AA196" s="207"/>
      <c r="AB196" s="213"/>
      <c r="AC196" s="205"/>
      <c r="AD196" s="199"/>
      <c r="AE196" s="200"/>
      <c r="AF196" s="205"/>
      <c r="AG196" s="199"/>
      <c r="AH196" s="200"/>
      <c r="AI196" s="205"/>
      <c r="AJ196" s="199"/>
      <c r="AK196" s="209"/>
      <c r="AL196" s="209"/>
      <c r="AM196" s="239"/>
    </row>
    <row r="197" spans="1:39" ht="15" customHeight="1" x14ac:dyDescent="0.25">
      <c r="A197" s="214"/>
      <c r="B197" s="199"/>
      <c r="C197" s="199"/>
      <c r="D197" s="199"/>
      <c r="E197" s="199"/>
      <c r="F197" s="237"/>
      <c r="G197" s="199"/>
      <c r="H197" s="217"/>
      <c r="I197" s="199"/>
      <c r="J197" s="217"/>
      <c r="K197" s="103"/>
      <c r="L197" s="103"/>
      <c r="M197" s="103"/>
      <c r="N197" s="102"/>
      <c r="O197" s="102"/>
      <c r="P197" s="105">
        <f t="shared" si="372"/>
        <v>0</v>
      </c>
      <c r="Q197" s="213"/>
      <c r="R197" s="213"/>
      <c r="S197" s="213"/>
      <c r="T197" s="213"/>
      <c r="U197" s="199"/>
      <c r="V197" s="200"/>
      <c r="W197" s="199"/>
      <c r="X197" s="200"/>
      <c r="Y197" s="199"/>
      <c r="Z197" s="200"/>
      <c r="AA197" s="207"/>
      <c r="AB197" s="213"/>
      <c r="AC197" s="206"/>
      <c r="AD197" s="199"/>
      <c r="AE197" s="200"/>
      <c r="AF197" s="206"/>
      <c r="AG197" s="199"/>
      <c r="AH197" s="200"/>
      <c r="AI197" s="206"/>
      <c r="AJ197" s="199"/>
      <c r="AK197" s="210"/>
      <c r="AL197" s="210"/>
      <c r="AM197" s="239"/>
    </row>
    <row r="198" spans="1:39" ht="15" customHeight="1" x14ac:dyDescent="0.25">
      <c r="A198" s="214">
        <v>39</v>
      </c>
      <c r="B198" s="199"/>
      <c r="C198" s="199"/>
      <c r="D198" s="199"/>
      <c r="E198" s="199"/>
      <c r="F198" s="235" t="str">
        <f t="shared" ref="F198" si="373">IF(AM198=40,"TIEMPO COMPLETO",IF(AM198&gt;=20,"MEDIO TIEMPO",IF(AM198&gt;=1,"TIEMPO PARCIAL","")))</f>
        <v/>
      </c>
      <c r="G198" s="199"/>
      <c r="H198" s="215"/>
      <c r="I198" s="199"/>
      <c r="J198" s="215"/>
      <c r="K198" s="103"/>
      <c r="L198" s="103"/>
      <c r="M198" s="103"/>
      <c r="N198" s="102"/>
      <c r="O198" s="102"/>
      <c r="P198" s="105">
        <f>N198*O198</f>
        <v>0</v>
      </c>
      <c r="Q198" s="213">
        <f>SUM(P198:P202)</f>
        <v>0</v>
      </c>
      <c r="R198" s="213">
        <f t="shared" ref="R198" si="374">COUNT(N198:N202)</f>
        <v>0</v>
      </c>
      <c r="S198" s="213">
        <f t="shared" ref="S198" si="375">SUM(O198:O202)</f>
        <v>0</v>
      </c>
      <c r="T198" s="213">
        <f t="shared" ref="T198" si="376">COUNT(N198:N202)</f>
        <v>0</v>
      </c>
      <c r="U198" s="199"/>
      <c r="V198" s="200"/>
      <c r="W198" s="199"/>
      <c r="X198" s="200"/>
      <c r="Y198" s="199"/>
      <c r="Z198" s="200"/>
      <c r="AA198" s="207"/>
      <c r="AB198" s="213">
        <f t="shared" ref="AB198" si="377">+AA198+Z198+V198+Q198+R198+S198+T198+X198</f>
        <v>0</v>
      </c>
      <c r="AC198" s="204" t="str">
        <f t="shared" ref="AC198" si="378">IF(L198="","",(AB198/$AM198))</f>
        <v/>
      </c>
      <c r="AD198" s="199"/>
      <c r="AE198" s="200"/>
      <c r="AF198" s="204" t="str">
        <f t="shared" ref="AF198" si="379">IF(AD198="","",(AE198/$AM198))</f>
        <v/>
      </c>
      <c r="AG198" s="199"/>
      <c r="AH198" s="200"/>
      <c r="AI198" s="204" t="str">
        <f t="shared" ref="AI198" si="380">IF(AG198="","",(AH198/$AM198))</f>
        <v/>
      </c>
      <c r="AJ198" s="199"/>
      <c r="AK198" s="208"/>
      <c r="AL198" s="208"/>
      <c r="AM198" s="238">
        <f t="shared" ref="AM198" si="381">AK198+AB198+AH198+AE198</f>
        <v>0</v>
      </c>
    </row>
    <row r="199" spans="1:39" ht="15" customHeight="1" x14ac:dyDescent="0.25">
      <c r="A199" s="214"/>
      <c r="B199" s="199"/>
      <c r="C199" s="199"/>
      <c r="D199" s="199"/>
      <c r="E199" s="199"/>
      <c r="F199" s="236"/>
      <c r="G199" s="199"/>
      <c r="H199" s="216"/>
      <c r="I199" s="199"/>
      <c r="J199" s="216"/>
      <c r="K199" s="103"/>
      <c r="L199" s="103"/>
      <c r="M199" s="103"/>
      <c r="N199" s="102"/>
      <c r="O199" s="102"/>
      <c r="P199" s="105">
        <f t="shared" ref="P199:P202" si="382">N199*O199</f>
        <v>0</v>
      </c>
      <c r="Q199" s="213"/>
      <c r="R199" s="213"/>
      <c r="S199" s="213"/>
      <c r="T199" s="213"/>
      <c r="U199" s="199"/>
      <c r="V199" s="200"/>
      <c r="W199" s="199"/>
      <c r="X199" s="200"/>
      <c r="Y199" s="199"/>
      <c r="Z199" s="200"/>
      <c r="AA199" s="207"/>
      <c r="AB199" s="213"/>
      <c r="AC199" s="205"/>
      <c r="AD199" s="199"/>
      <c r="AE199" s="200"/>
      <c r="AF199" s="205"/>
      <c r="AG199" s="199"/>
      <c r="AH199" s="200"/>
      <c r="AI199" s="205"/>
      <c r="AJ199" s="199"/>
      <c r="AK199" s="209"/>
      <c r="AL199" s="209"/>
      <c r="AM199" s="239"/>
    </row>
    <row r="200" spans="1:39" ht="15" customHeight="1" x14ac:dyDescent="0.25">
      <c r="A200" s="214"/>
      <c r="B200" s="199"/>
      <c r="C200" s="199"/>
      <c r="D200" s="199"/>
      <c r="E200" s="199"/>
      <c r="F200" s="236"/>
      <c r="G200" s="199"/>
      <c r="H200" s="216"/>
      <c r="I200" s="199"/>
      <c r="J200" s="216"/>
      <c r="K200" s="103"/>
      <c r="L200" s="103"/>
      <c r="M200" s="103"/>
      <c r="N200" s="102"/>
      <c r="O200" s="102"/>
      <c r="P200" s="105">
        <f t="shared" si="382"/>
        <v>0</v>
      </c>
      <c r="Q200" s="213"/>
      <c r="R200" s="213"/>
      <c r="S200" s="213"/>
      <c r="T200" s="213"/>
      <c r="U200" s="199"/>
      <c r="V200" s="200"/>
      <c r="W200" s="199"/>
      <c r="X200" s="200"/>
      <c r="Y200" s="199"/>
      <c r="Z200" s="200"/>
      <c r="AA200" s="207"/>
      <c r="AB200" s="213"/>
      <c r="AC200" s="205"/>
      <c r="AD200" s="199"/>
      <c r="AE200" s="200"/>
      <c r="AF200" s="205"/>
      <c r="AG200" s="199"/>
      <c r="AH200" s="200"/>
      <c r="AI200" s="205"/>
      <c r="AJ200" s="199"/>
      <c r="AK200" s="209"/>
      <c r="AL200" s="209"/>
      <c r="AM200" s="239"/>
    </row>
    <row r="201" spans="1:39" ht="15" customHeight="1" x14ac:dyDescent="0.25">
      <c r="A201" s="214"/>
      <c r="B201" s="199"/>
      <c r="C201" s="199"/>
      <c r="D201" s="199"/>
      <c r="E201" s="199"/>
      <c r="F201" s="236"/>
      <c r="G201" s="199"/>
      <c r="H201" s="216"/>
      <c r="I201" s="199"/>
      <c r="J201" s="216"/>
      <c r="K201" s="103"/>
      <c r="L201" s="103"/>
      <c r="M201" s="103"/>
      <c r="N201" s="102"/>
      <c r="O201" s="102"/>
      <c r="P201" s="105">
        <f t="shared" si="382"/>
        <v>0</v>
      </c>
      <c r="Q201" s="213"/>
      <c r="R201" s="213"/>
      <c r="S201" s="213"/>
      <c r="T201" s="213"/>
      <c r="U201" s="199"/>
      <c r="V201" s="200"/>
      <c r="W201" s="199"/>
      <c r="X201" s="200"/>
      <c r="Y201" s="199"/>
      <c r="Z201" s="200"/>
      <c r="AA201" s="207"/>
      <c r="AB201" s="213"/>
      <c r="AC201" s="205"/>
      <c r="AD201" s="199"/>
      <c r="AE201" s="200"/>
      <c r="AF201" s="205"/>
      <c r="AG201" s="199"/>
      <c r="AH201" s="200"/>
      <c r="AI201" s="205"/>
      <c r="AJ201" s="199"/>
      <c r="AK201" s="209"/>
      <c r="AL201" s="209"/>
      <c r="AM201" s="239"/>
    </row>
    <row r="202" spans="1:39" ht="15" customHeight="1" x14ac:dyDescent="0.25">
      <c r="A202" s="214"/>
      <c r="B202" s="199"/>
      <c r="C202" s="199"/>
      <c r="D202" s="199"/>
      <c r="E202" s="199"/>
      <c r="F202" s="237"/>
      <c r="G202" s="199"/>
      <c r="H202" s="217"/>
      <c r="I202" s="199"/>
      <c r="J202" s="217"/>
      <c r="K202" s="103"/>
      <c r="L202" s="103"/>
      <c r="M202" s="103"/>
      <c r="N202" s="102"/>
      <c r="O202" s="102"/>
      <c r="P202" s="105">
        <f t="shared" si="382"/>
        <v>0</v>
      </c>
      <c r="Q202" s="213"/>
      <c r="R202" s="213"/>
      <c r="S202" s="213"/>
      <c r="T202" s="213"/>
      <c r="U202" s="199"/>
      <c r="V202" s="200"/>
      <c r="W202" s="199"/>
      <c r="X202" s="200"/>
      <c r="Y202" s="199"/>
      <c r="Z202" s="200"/>
      <c r="AA202" s="207"/>
      <c r="AB202" s="213"/>
      <c r="AC202" s="206"/>
      <c r="AD202" s="199"/>
      <c r="AE202" s="200"/>
      <c r="AF202" s="206"/>
      <c r="AG202" s="199"/>
      <c r="AH202" s="200"/>
      <c r="AI202" s="206"/>
      <c r="AJ202" s="199"/>
      <c r="AK202" s="210"/>
      <c r="AL202" s="210"/>
      <c r="AM202" s="239"/>
    </row>
    <row r="203" spans="1:39" ht="15" customHeight="1" x14ac:dyDescent="0.25">
      <c r="A203" s="214">
        <v>40</v>
      </c>
      <c r="B203" s="199"/>
      <c r="C203" s="199"/>
      <c r="D203" s="199"/>
      <c r="E203" s="199"/>
      <c r="F203" s="235" t="str">
        <f t="shared" ref="F203" si="383">IF(AM203=40,"TIEMPO COMPLETO",IF(AM203&gt;=20,"MEDIO TIEMPO",IF(AM203&gt;=1,"TIEMPO PARCIAL","")))</f>
        <v/>
      </c>
      <c r="G203" s="199"/>
      <c r="H203" s="215"/>
      <c r="I203" s="199"/>
      <c r="J203" s="215"/>
      <c r="K203" s="103"/>
      <c r="L203" s="103"/>
      <c r="M203" s="103"/>
      <c r="N203" s="102"/>
      <c r="O203" s="102"/>
      <c r="P203" s="105">
        <f>N203*O203</f>
        <v>0</v>
      </c>
      <c r="Q203" s="213">
        <f>SUM(P203:P207)</f>
        <v>0</v>
      </c>
      <c r="R203" s="213">
        <f t="shared" ref="R203" si="384">COUNT(N203:N207)</f>
        <v>0</v>
      </c>
      <c r="S203" s="213">
        <f t="shared" ref="S203" si="385">SUM(O203:O207)</f>
        <v>0</v>
      </c>
      <c r="T203" s="213">
        <f t="shared" ref="T203" si="386">COUNT(N203:N207)</f>
        <v>0</v>
      </c>
      <c r="U203" s="199"/>
      <c r="V203" s="200"/>
      <c r="W203" s="199"/>
      <c r="X203" s="200"/>
      <c r="Y203" s="199"/>
      <c r="Z203" s="200"/>
      <c r="AA203" s="207"/>
      <c r="AB203" s="213">
        <f t="shared" ref="AB203" si="387">+AA203+Z203+V203+Q203+R203+S203+T203+X203</f>
        <v>0</v>
      </c>
      <c r="AC203" s="204" t="str">
        <f t="shared" ref="AC203" si="388">IF(L203="","",(AB203/$AM203))</f>
        <v/>
      </c>
      <c r="AD203" s="199"/>
      <c r="AE203" s="200"/>
      <c r="AF203" s="204" t="str">
        <f t="shared" ref="AF203" si="389">IF(AD203="","",(AE203/$AM203))</f>
        <v/>
      </c>
      <c r="AG203" s="199"/>
      <c r="AH203" s="200"/>
      <c r="AI203" s="204" t="str">
        <f t="shared" ref="AI203" si="390">IF(AG203="","",(AH203/$AM203))</f>
        <v/>
      </c>
      <c r="AJ203" s="199"/>
      <c r="AK203" s="208"/>
      <c r="AL203" s="208"/>
      <c r="AM203" s="238">
        <f t="shared" ref="AM203" si="391">AK203+AB203+AH203+AE203</f>
        <v>0</v>
      </c>
    </row>
    <row r="204" spans="1:39" ht="15" customHeight="1" x14ac:dyDescent="0.25">
      <c r="A204" s="214"/>
      <c r="B204" s="199"/>
      <c r="C204" s="199"/>
      <c r="D204" s="199"/>
      <c r="E204" s="199"/>
      <c r="F204" s="236"/>
      <c r="G204" s="199"/>
      <c r="H204" s="216"/>
      <c r="I204" s="199"/>
      <c r="J204" s="216"/>
      <c r="K204" s="103"/>
      <c r="L204" s="103"/>
      <c r="M204" s="103"/>
      <c r="N204" s="102"/>
      <c r="O204" s="102"/>
      <c r="P204" s="105">
        <f t="shared" ref="P204:P207" si="392">N204*O204</f>
        <v>0</v>
      </c>
      <c r="Q204" s="213"/>
      <c r="R204" s="213"/>
      <c r="S204" s="213"/>
      <c r="T204" s="213"/>
      <c r="U204" s="199"/>
      <c r="V204" s="200"/>
      <c r="W204" s="199"/>
      <c r="X204" s="200"/>
      <c r="Y204" s="199"/>
      <c r="Z204" s="200"/>
      <c r="AA204" s="207"/>
      <c r="AB204" s="213"/>
      <c r="AC204" s="205"/>
      <c r="AD204" s="199"/>
      <c r="AE204" s="200"/>
      <c r="AF204" s="205"/>
      <c r="AG204" s="199"/>
      <c r="AH204" s="200"/>
      <c r="AI204" s="205"/>
      <c r="AJ204" s="199"/>
      <c r="AK204" s="209"/>
      <c r="AL204" s="209"/>
      <c r="AM204" s="239"/>
    </row>
    <row r="205" spans="1:39" ht="15" customHeight="1" x14ac:dyDescent="0.25">
      <c r="A205" s="214"/>
      <c r="B205" s="199"/>
      <c r="C205" s="199"/>
      <c r="D205" s="199"/>
      <c r="E205" s="199"/>
      <c r="F205" s="236"/>
      <c r="G205" s="199"/>
      <c r="H205" s="216"/>
      <c r="I205" s="199"/>
      <c r="J205" s="216"/>
      <c r="K205" s="103"/>
      <c r="L205" s="103"/>
      <c r="M205" s="103"/>
      <c r="N205" s="102"/>
      <c r="O205" s="102"/>
      <c r="P205" s="105">
        <f t="shared" si="392"/>
        <v>0</v>
      </c>
      <c r="Q205" s="213"/>
      <c r="R205" s="213"/>
      <c r="S205" s="213"/>
      <c r="T205" s="213"/>
      <c r="U205" s="199"/>
      <c r="V205" s="200"/>
      <c r="W205" s="199"/>
      <c r="X205" s="200"/>
      <c r="Y205" s="199"/>
      <c r="Z205" s="200"/>
      <c r="AA205" s="207"/>
      <c r="AB205" s="213"/>
      <c r="AC205" s="205"/>
      <c r="AD205" s="199"/>
      <c r="AE205" s="200"/>
      <c r="AF205" s="205"/>
      <c r="AG205" s="199"/>
      <c r="AH205" s="200"/>
      <c r="AI205" s="205"/>
      <c r="AJ205" s="199"/>
      <c r="AK205" s="209"/>
      <c r="AL205" s="209"/>
      <c r="AM205" s="239"/>
    </row>
    <row r="206" spans="1:39" ht="15" customHeight="1" x14ac:dyDescent="0.25">
      <c r="A206" s="214"/>
      <c r="B206" s="199"/>
      <c r="C206" s="199"/>
      <c r="D206" s="199"/>
      <c r="E206" s="199"/>
      <c r="F206" s="236"/>
      <c r="G206" s="199"/>
      <c r="H206" s="216"/>
      <c r="I206" s="199"/>
      <c r="J206" s="216"/>
      <c r="K206" s="103"/>
      <c r="L206" s="103"/>
      <c r="M206" s="103"/>
      <c r="N206" s="102"/>
      <c r="O206" s="102"/>
      <c r="P206" s="105">
        <f t="shared" si="392"/>
        <v>0</v>
      </c>
      <c r="Q206" s="213"/>
      <c r="R206" s="213"/>
      <c r="S206" s="213"/>
      <c r="T206" s="213"/>
      <c r="U206" s="199"/>
      <c r="V206" s="200"/>
      <c r="W206" s="199"/>
      <c r="X206" s="200"/>
      <c r="Y206" s="199"/>
      <c r="Z206" s="200"/>
      <c r="AA206" s="207"/>
      <c r="AB206" s="213"/>
      <c r="AC206" s="205"/>
      <c r="AD206" s="199"/>
      <c r="AE206" s="200"/>
      <c r="AF206" s="205"/>
      <c r="AG206" s="199"/>
      <c r="AH206" s="200"/>
      <c r="AI206" s="205"/>
      <c r="AJ206" s="199"/>
      <c r="AK206" s="209"/>
      <c r="AL206" s="209"/>
      <c r="AM206" s="239"/>
    </row>
    <row r="207" spans="1:39" ht="15" customHeight="1" x14ac:dyDescent="0.25">
      <c r="A207" s="214"/>
      <c r="B207" s="199"/>
      <c r="C207" s="199"/>
      <c r="D207" s="199"/>
      <c r="E207" s="199"/>
      <c r="F207" s="237"/>
      <c r="G207" s="199"/>
      <c r="H207" s="217"/>
      <c r="I207" s="199"/>
      <c r="J207" s="217"/>
      <c r="K207" s="103"/>
      <c r="L207" s="103"/>
      <c r="M207" s="103"/>
      <c r="N207" s="102"/>
      <c r="O207" s="102"/>
      <c r="P207" s="105">
        <f t="shared" si="392"/>
        <v>0</v>
      </c>
      <c r="Q207" s="213"/>
      <c r="R207" s="213"/>
      <c r="S207" s="213"/>
      <c r="T207" s="213"/>
      <c r="U207" s="199"/>
      <c r="V207" s="200"/>
      <c r="W207" s="199"/>
      <c r="X207" s="200"/>
      <c r="Y207" s="199"/>
      <c r="Z207" s="200"/>
      <c r="AA207" s="207"/>
      <c r="AB207" s="213"/>
      <c r="AC207" s="206"/>
      <c r="AD207" s="199"/>
      <c r="AE207" s="200"/>
      <c r="AF207" s="206"/>
      <c r="AG207" s="199"/>
      <c r="AH207" s="200"/>
      <c r="AI207" s="206"/>
      <c r="AJ207" s="199"/>
      <c r="AK207" s="210"/>
      <c r="AL207" s="210"/>
      <c r="AM207" s="239"/>
    </row>
    <row r="208" spans="1:39" ht="15" customHeight="1" x14ac:dyDescent="0.25">
      <c r="A208" s="214">
        <v>41</v>
      </c>
      <c r="B208" s="199"/>
      <c r="C208" s="199"/>
      <c r="D208" s="199"/>
      <c r="E208" s="199"/>
      <c r="F208" s="235" t="str">
        <f t="shared" ref="F208" si="393">IF(AM208=40,"TIEMPO COMPLETO",IF(AM208&gt;=20,"MEDIO TIEMPO",IF(AM208&gt;=1,"TIEMPO PARCIAL","")))</f>
        <v/>
      </c>
      <c r="G208" s="199"/>
      <c r="H208" s="215"/>
      <c r="I208" s="199"/>
      <c r="J208" s="215"/>
      <c r="K208" s="103"/>
      <c r="L208" s="103"/>
      <c r="M208" s="103"/>
      <c r="N208" s="102"/>
      <c r="O208" s="102"/>
      <c r="P208" s="105">
        <f>N208*O208</f>
        <v>0</v>
      </c>
      <c r="Q208" s="213">
        <f>SUM(P208:P212)</f>
        <v>0</v>
      </c>
      <c r="R208" s="213">
        <f t="shared" ref="R208" si="394">COUNT(N208:N212)</f>
        <v>0</v>
      </c>
      <c r="S208" s="213">
        <f t="shared" ref="S208" si="395">SUM(O208:O212)</f>
        <v>0</v>
      </c>
      <c r="T208" s="213">
        <f t="shared" ref="T208" si="396">COUNT(N208:N212)</f>
        <v>0</v>
      </c>
      <c r="U208" s="199"/>
      <c r="V208" s="200"/>
      <c r="W208" s="199"/>
      <c r="X208" s="200"/>
      <c r="Y208" s="199"/>
      <c r="Z208" s="200"/>
      <c r="AA208" s="207"/>
      <c r="AB208" s="213">
        <f t="shared" ref="AB208" si="397">+AA208+Z208+V208+Q208+R208+S208+T208+X208</f>
        <v>0</v>
      </c>
      <c r="AC208" s="204" t="str">
        <f t="shared" ref="AC208" si="398">IF(L208="","",(AB208/$AM208))</f>
        <v/>
      </c>
      <c r="AD208" s="199"/>
      <c r="AE208" s="200"/>
      <c r="AF208" s="204" t="str">
        <f t="shared" ref="AF208" si="399">IF(AD208="","",(AE208/$AM208))</f>
        <v/>
      </c>
      <c r="AG208" s="199"/>
      <c r="AH208" s="200"/>
      <c r="AI208" s="204" t="str">
        <f t="shared" ref="AI208" si="400">IF(AG208="","",(AH208/$AM208))</f>
        <v/>
      </c>
      <c r="AJ208" s="199"/>
      <c r="AK208" s="208"/>
      <c r="AL208" s="208"/>
      <c r="AM208" s="238">
        <f t="shared" ref="AM208" si="401">AK208+AB208+AH208+AE208</f>
        <v>0</v>
      </c>
    </row>
    <row r="209" spans="1:39" ht="15" customHeight="1" x14ac:dyDescent="0.25">
      <c r="A209" s="214"/>
      <c r="B209" s="199"/>
      <c r="C209" s="199"/>
      <c r="D209" s="199"/>
      <c r="E209" s="199"/>
      <c r="F209" s="236"/>
      <c r="G209" s="199"/>
      <c r="H209" s="216"/>
      <c r="I209" s="199"/>
      <c r="J209" s="216"/>
      <c r="K209" s="103"/>
      <c r="L209" s="103"/>
      <c r="M209" s="103"/>
      <c r="N209" s="102"/>
      <c r="O209" s="102"/>
      <c r="P209" s="105">
        <f t="shared" ref="P209:P212" si="402">N209*O209</f>
        <v>0</v>
      </c>
      <c r="Q209" s="213"/>
      <c r="R209" s="213"/>
      <c r="S209" s="213"/>
      <c r="T209" s="213"/>
      <c r="U209" s="199"/>
      <c r="V209" s="200"/>
      <c r="W209" s="199"/>
      <c r="X209" s="200"/>
      <c r="Y209" s="199"/>
      <c r="Z209" s="200"/>
      <c r="AA209" s="207"/>
      <c r="AB209" s="213"/>
      <c r="AC209" s="205"/>
      <c r="AD209" s="199"/>
      <c r="AE209" s="200"/>
      <c r="AF209" s="205"/>
      <c r="AG209" s="199"/>
      <c r="AH209" s="200"/>
      <c r="AI209" s="205"/>
      <c r="AJ209" s="199"/>
      <c r="AK209" s="209"/>
      <c r="AL209" s="209"/>
      <c r="AM209" s="239"/>
    </row>
    <row r="210" spans="1:39" ht="15" customHeight="1" x14ac:dyDescent="0.25">
      <c r="A210" s="214"/>
      <c r="B210" s="199"/>
      <c r="C210" s="199"/>
      <c r="D210" s="199"/>
      <c r="E210" s="199"/>
      <c r="F210" s="236"/>
      <c r="G210" s="199"/>
      <c r="H210" s="216"/>
      <c r="I210" s="199"/>
      <c r="J210" s="216"/>
      <c r="K210" s="103"/>
      <c r="L210" s="103"/>
      <c r="M210" s="103"/>
      <c r="N210" s="102"/>
      <c r="O210" s="102"/>
      <c r="P210" s="105">
        <f t="shared" si="402"/>
        <v>0</v>
      </c>
      <c r="Q210" s="213"/>
      <c r="R210" s="213"/>
      <c r="S210" s="213"/>
      <c r="T210" s="213"/>
      <c r="U210" s="199"/>
      <c r="V210" s="200"/>
      <c r="W210" s="199"/>
      <c r="X210" s="200"/>
      <c r="Y210" s="199"/>
      <c r="Z210" s="200"/>
      <c r="AA210" s="207"/>
      <c r="AB210" s="213"/>
      <c r="AC210" s="205"/>
      <c r="AD210" s="199"/>
      <c r="AE210" s="200"/>
      <c r="AF210" s="205"/>
      <c r="AG210" s="199"/>
      <c r="AH210" s="200"/>
      <c r="AI210" s="205"/>
      <c r="AJ210" s="199"/>
      <c r="AK210" s="209"/>
      <c r="AL210" s="209"/>
      <c r="AM210" s="239"/>
    </row>
    <row r="211" spans="1:39" ht="15" customHeight="1" x14ac:dyDescent="0.25">
      <c r="A211" s="214"/>
      <c r="B211" s="199"/>
      <c r="C211" s="199"/>
      <c r="D211" s="199"/>
      <c r="E211" s="199"/>
      <c r="F211" s="236"/>
      <c r="G211" s="199"/>
      <c r="H211" s="216"/>
      <c r="I211" s="199"/>
      <c r="J211" s="216"/>
      <c r="K211" s="103"/>
      <c r="L211" s="103"/>
      <c r="M211" s="103"/>
      <c r="N211" s="102"/>
      <c r="O211" s="102"/>
      <c r="P211" s="105">
        <f t="shared" si="402"/>
        <v>0</v>
      </c>
      <c r="Q211" s="213"/>
      <c r="R211" s="213"/>
      <c r="S211" s="213"/>
      <c r="T211" s="213"/>
      <c r="U211" s="199"/>
      <c r="V211" s="200"/>
      <c r="W211" s="199"/>
      <c r="X211" s="200"/>
      <c r="Y211" s="199"/>
      <c r="Z211" s="200"/>
      <c r="AA211" s="207"/>
      <c r="AB211" s="213"/>
      <c r="AC211" s="205"/>
      <c r="AD211" s="199"/>
      <c r="AE211" s="200"/>
      <c r="AF211" s="205"/>
      <c r="AG211" s="199"/>
      <c r="AH211" s="200"/>
      <c r="AI211" s="205"/>
      <c r="AJ211" s="199"/>
      <c r="AK211" s="209"/>
      <c r="AL211" s="209"/>
      <c r="AM211" s="239"/>
    </row>
    <row r="212" spans="1:39" ht="15" customHeight="1" x14ac:dyDescent="0.25">
      <c r="A212" s="214"/>
      <c r="B212" s="199"/>
      <c r="C212" s="199"/>
      <c r="D212" s="199"/>
      <c r="E212" s="199"/>
      <c r="F212" s="237"/>
      <c r="G212" s="199"/>
      <c r="H212" s="217"/>
      <c r="I212" s="199"/>
      <c r="J212" s="217"/>
      <c r="K212" s="103"/>
      <c r="L212" s="103"/>
      <c r="M212" s="103"/>
      <c r="N212" s="102"/>
      <c r="O212" s="102"/>
      <c r="P212" s="105">
        <f t="shared" si="402"/>
        <v>0</v>
      </c>
      <c r="Q212" s="213"/>
      <c r="R212" s="213"/>
      <c r="S212" s="213"/>
      <c r="T212" s="213"/>
      <c r="U212" s="199"/>
      <c r="V212" s="200"/>
      <c r="W212" s="199"/>
      <c r="X212" s="200"/>
      <c r="Y212" s="199"/>
      <c r="Z212" s="200"/>
      <c r="AA212" s="207"/>
      <c r="AB212" s="213"/>
      <c r="AC212" s="206"/>
      <c r="AD212" s="199"/>
      <c r="AE212" s="200"/>
      <c r="AF212" s="206"/>
      <c r="AG212" s="199"/>
      <c r="AH212" s="200"/>
      <c r="AI212" s="206"/>
      <c r="AJ212" s="199"/>
      <c r="AK212" s="210"/>
      <c r="AL212" s="210"/>
      <c r="AM212" s="239"/>
    </row>
    <row r="213" spans="1:39" ht="15" customHeight="1" x14ac:dyDescent="0.25">
      <c r="A213" s="214">
        <v>42</v>
      </c>
      <c r="B213" s="199"/>
      <c r="C213" s="199"/>
      <c r="D213" s="199"/>
      <c r="E213" s="199"/>
      <c r="F213" s="235" t="str">
        <f t="shared" ref="F213" si="403">IF(AM213=40,"TIEMPO COMPLETO",IF(AM213&gt;=20,"MEDIO TIEMPO",IF(AM213&gt;=1,"TIEMPO PARCIAL","")))</f>
        <v/>
      </c>
      <c r="G213" s="199"/>
      <c r="H213" s="215"/>
      <c r="I213" s="199"/>
      <c r="J213" s="215"/>
      <c r="K213" s="103"/>
      <c r="L213" s="103"/>
      <c r="M213" s="103"/>
      <c r="N213" s="102"/>
      <c r="O213" s="102"/>
      <c r="P213" s="105">
        <f>N213*O213</f>
        <v>0</v>
      </c>
      <c r="Q213" s="213">
        <f>SUM(P213:P217)</f>
        <v>0</v>
      </c>
      <c r="R213" s="213">
        <f t="shared" ref="R213" si="404">COUNT(N213:N217)</f>
        <v>0</v>
      </c>
      <c r="S213" s="213">
        <f t="shared" ref="S213" si="405">SUM(O213:O217)</f>
        <v>0</v>
      </c>
      <c r="T213" s="213">
        <f t="shared" ref="T213" si="406">COUNT(N213:N217)</f>
        <v>0</v>
      </c>
      <c r="U213" s="199"/>
      <c r="V213" s="200"/>
      <c r="W213" s="199"/>
      <c r="X213" s="200"/>
      <c r="Y213" s="199"/>
      <c r="Z213" s="200"/>
      <c r="AA213" s="207"/>
      <c r="AB213" s="213">
        <f t="shared" ref="AB213" si="407">+AA213+Z213+V213+Q213+R213+S213+T213+X213</f>
        <v>0</v>
      </c>
      <c r="AC213" s="204" t="str">
        <f t="shared" ref="AC213" si="408">IF(L213="","",(AB213/$AM213))</f>
        <v/>
      </c>
      <c r="AD213" s="199"/>
      <c r="AE213" s="200"/>
      <c r="AF213" s="204" t="str">
        <f t="shared" ref="AF213" si="409">IF(AD213="","",(AE213/$AM213))</f>
        <v/>
      </c>
      <c r="AG213" s="199"/>
      <c r="AH213" s="200"/>
      <c r="AI213" s="204" t="str">
        <f t="shared" ref="AI213" si="410">IF(AG213="","",(AH213/$AM213))</f>
        <v/>
      </c>
      <c r="AJ213" s="199"/>
      <c r="AK213" s="208"/>
      <c r="AL213" s="208"/>
      <c r="AM213" s="238">
        <f t="shared" ref="AM213" si="411">AK213+AB213+AH213+AE213</f>
        <v>0</v>
      </c>
    </row>
    <row r="214" spans="1:39" ht="15" customHeight="1" x14ac:dyDescent="0.25">
      <c r="A214" s="214"/>
      <c r="B214" s="199"/>
      <c r="C214" s="199"/>
      <c r="D214" s="199"/>
      <c r="E214" s="199"/>
      <c r="F214" s="236"/>
      <c r="G214" s="199"/>
      <c r="H214" s="216"/>
      <c r="I214" s="199"/>
      <c r="J214" s="216"/>
      <c r="K214" s="103"/>
      <c r="L214" s="103"/>
      <c r="M214" s="103"/>
      <c r="N214" s="102"/>
      <c r="O214" s="102"/>
      <c r="P214" s="105">
        <f t="shared" ref="P214:P217" si="412">N214*O214</f>
        <v>0</v>
      </c>
      <c r="Q214" s="213"/>
      <c r="R214" s="213"/>
      <c r="S214" s="213"/>
      <c r="T214" s="213"/>
      <c r="U214" s="199"/>
      <c r="V214" s="200"/>
      <c r="W214" s="199"/>
      <c r="X214" s="200"/>
      <c r="Y214" s="199"/>
      <c r="Z214" s="200"/>
      <c r="AA214" s="207"/>
      <c r="AB214" s="213"/>
      <c r="AC214" s="205"/>
      <c r="AD214" s="199"/>
      <c r="AE214" s="200"/>
      <c r="AF214" s="205"/>
      <c r="AG214" s="199"/>
      <c r="AH214" s="200"/>
      <c r="AI214" s="205"/>
      <c r="AJ214" s="199"/>
      <c r="AK214" s="209"/>
      <c r="AL214" s="209"/>
      <c r="AM214" s="239"/>
    </row>
    <row r="215" spans="1:39" ht="15" customHeight="1" x14ac:dyDescent="0.25">
      <c r="A215" s="214"/>
      <c r="B215" s="199"/>
      <c r="C215" s="199"/>
      <c r="D215" s="199"/>
      <c r="E215" s="199"/>
      <c r="F215" s="236"/>
      <c r="G215" s="199"/>
      <c r="H215" s="216"/>
      <c r="I215" s="199"/>
      <c r="J215" s="216"/>
      <c r="K215" s="103"/>
      <c r="L215" s="103"/>
      <c r="M215" s="103"/>
      <c r="N215" s="102"/>
      <c r="O215" s="102"/>
      <c r="P215" s="105">
        <f t="shared" si="412"/>
        <v>0</v>
      </c>
      <c r="Q215" s="213"/>
      <c r="R215" s="213"/>
      <c r="S215" s="213"/>
      <c r="T215" s="213"/>
      <c r="U215" s="199"/>
      <c r="V215" s="200"/>
      <c r="W215" s="199"/>
      <c r="X215" s="200"/>
      <c r="Y215" s="199"/>
      <c r="Z215" s="200"/>
      <c r="AA215" s="207"/>
      <c r="AB215" s="213"/>
      <c r="AC215" s="205"/>
      <c r="AD215" s="199"/>
      <c r="AE215" s="200"/>
      <c r="AF215" s="205"/>
      <c r="AG215" s="199"/>
      <c r="AH215" s="200"/>
      <c r="AI215" s="205"/>
      <c r="AJ215" s="199"/>
      <c r="AK215" s="209"/>
      <c r="AL215" s="209"/>
      <c r="AM215" s="239"/>
    </row>
    <row r="216" spans="1:39" ht="15" customHeight="1" x14ac:dyDescent="0.25">
      <c r="A216" s="214"/>
      <c r="B216" s="199"/>
      <c r="C216" s="199"/>
      <c r="D216" s="199"/>
      <c r="E216" s="199"/>
      <c r="F216" s="236"/>
      <c r="G216" s="199"/>
      <c r="H216" s="216"/>
      <c r="I216" s="199"/>
      <c r="J216" s="216"/>
      <c r="K216" s="103"/>
      <c r="L216" s="103"/>
      <c r="M216" s="103"/>
      <c r="N216" s="102"/>
      <c r="O216" s="102"/>
      <c r="P216" s="105">
        <f t="shared" si="412"/>
        <v>0</v>
      </c>
      <c r="Q216" s="213"/>
      <c r="R216" s="213"/>
      <c r="S216" s="213"/>
      <c r="T216" s="213"/>
      <c r="U216" s="199"/>
      <c r="V216" s="200"/>
      <c r="W216" s="199"/>
      <c r="X216" s="200"/>
      <c r="Y216" s="199"/>
      <c r="Z216" s="200"/>
      <c r="AA216" s="207"/>
      <c r="AB216" s="213"/>
      <c r="AC216" s="205"/>
      <c r="AD216" s="199"/>
      <c r="AE216" s="200"/>
      <c r="AF216" s="205"/>
      <c r="AG216" s="199"/>
      <c r="AH216" s="200"/>
      <c r="AI216" s="205"/>
      <c r="AJ216" s="199"/>
      <c r="AK216" s="209"/>
      <c r="AL216" s="209"/>
      <c r="AM216" s="239"/>
    </row>
    <row r="217" spans="1:39" ht="15" customHeight="1" x14ac:dyDescent="0.25">
      <c r="A217" s="214"/>
      <c r="B217" s="199"/>
      <c r="C217" s="199"/>
      <c r="D217" s="199"/>
      <c r="E217" s="199"/>
      <c r="F217" s="237"/>
      <c r="G217" s="199"/>
      <c r="H217" s="217"/>
      <c r="I217" s="199"/>
      <c r="J217" s="217"/>
      <c r="K217" s="103"/>
      <c r="L217" s="103"/>
      <c r="M217" s="103"/>
      <c r="N217" s="102"/>
      <c r="O217" s="102"/>
      <c r="P217" s="105">
        <f t="shared" si="412"/>
        <v>0</v>
      </c>
      <c r="Q217" s="213"/>
      <c r="R217" s="213"/>
      <c r="S217" s="213"/>
      <c r="T217" s="213"/>
      <c r="U217" s="199"/>
      <c r="V217" s="200"/>
      <c r="W217" s="199"/>
      <c r="X217" s="200"/>
      <c r="Y217" s="199"/>
      <c r="Z217" s="200"/>
      <c r="AA217" s="207"/>
      <c r="AB217" s="213"/>
      <c r="AC217" s="206"/>
      <c r="AD217" s="199"/>
      <c r="AE217" s="200"/>
      <c r="AF217" s="206"/>
      <c r="AG217" s="199"/>
      <c r="AH217" s="200"/>
      <c r="AI217" s="206"/>
      <c r="AJ217" s="199"/>
      <c r="AK217" s="210"/>
      <c r="AL217" s="210"/>
      <c r="AM217" s="239"/>
    </row>
    <row r="218" spans="1:39" ht="15" customHeight="1" x14ac:dyDescent="0.25">
      <c r="A218" s="214">
        <v>43</v>
      </c>
      <c r="B218" s="199"/>
      <c r="C218" s="199"/>
      <c r="D218" s="199"/>
      <c r="E218" s="199"/>
      <c r="F218" s="235" t="str">
        <f t="shared" ref="F218" si="413">IF(AM218=40,"TIEMPO COMPLETO",IF(AM218&gt;=20,"MEDIO TIEMPO",IF(AM218&gt;=1,"TIEMPO PARCIAL","")))</f>
        <v/>
      </c>
      <c r="G218" s="199"/>
      <c r="H218" s="215"/>
      <c r="I218" s="199"/>
      <c r="J218" s="215"/>
      <c r="K218" s="103"/>
      <c r="L218" s="103"/>
      <c r="M218" s="103"/>
      <c r="N218" s="102"/>
      <c r="O218" s="102"/>
      <c r="P218" s="105">
        <f>N218*O218</f>
        <v>0</v>
      </c>
      <c r="Q218" s="213">
        <f>SUM(P218:P222)</f>
        <v>0</v>
      </c>
      <c r="R218" s="213">
        <f t="shared" ref="R218" si="414">COUNT(N218:N222)</f>
        <v>0</v>
      </c>
      <c r="S218" s="213">
        <f t="shared" ref="S218" si="415">SUM(O218:O222)</f>
        <v>0</v>
      </c>
      <c r="T218" s="213">
        <f t="shared" ref="T218" si="416">COUNT(N218:N222)</f>
        <v>0</v>
      </c>
      <c r="U218" s="199"/>
      <c r="V218" s="200"/>
      <c r="W218" s="199"/>
      <c r="X218" s="200"/>
      <c r="Y218" s="199"/>
      <c r="Z218" s="200"/>
      <c r="AA218" s="207"/>
      <c r="AB218" s="213">
        <f t="shared" ref="AB218" si="417">+AA218+Z218+V218+Q218+R218+S218+T218+X218</f>
        <v>0</v>
      </c>
      <c r="AC218" s="204" t="str">
        <f t="shared" ref="AC218" si="418">IF(L218="","",(AB218/$AM218))</f>
        <v/>
      </c>
      <c r="AD218" s="199"/>
      <c r="AE218" s="200"/>
      <c r="AF218" s="204" t="str">
        <f t="shared" ref="AF218" si="419">IF(AD218="","",(AE218/$AM218))</f>
        <v/>
      </c>
      <c r="AG218" s="199"/>
      <c r="AH218" s="200"/>
      <c r="AI218" s="204" t="str">
        <f t="shared" ref="AI218" si="420">IF(AG218="","",(AH218/$AM218))</f>
        <v/>
      </c>
      <c r="AJ218" s="199"/>
      <c r="AK218" s="208"/>
      <c r="AL218" s="208"/>
      <c r="AM218" s="238">
        <f t="shared" ref="AM218" si="421">AK218+AB218+AH218+AE218</f>
        <v>0</v>
      </c>
    </row>
    <row r="219" spans="1:39" ht="15" customHeight="1" x14ac:dyDescent="0.25">
      <c r="A219" s="214"/>
      <c r="B219" s="199"/>
      <c r="C219" s="199"/>
      <c r="D219" s="199"/>
      <c r="E219" s="199"/>
      <c r="F219" s="236"/>
      <c r="G219" s="199"/>
      <c r="H219" s="216"/>
      <c r="I219" s="199"/>
      <c r="J219" s="216"/>
      <c r="K219" s="103"/>
      <c r="L219" s="103"/>
      <c r="M219" s="103"/>
      <c r="N219" s="102"/>
      <c r="O219" s="102"/>
      <c r="P219" s="105">
        <f t="shared" ref="P219:P222" si="422">N219*O219</f>
        <v>0</v>
      </c>
      <c r="Q219" s="213"/>
      <c r="R219" s="213"/>
      <c r="S219" s="213"/>
      <c r="T219" s="213"/>
      <c r="U219" s="199"/>
      <c r="V219" s="200"/>
      <c r="W219" s="199"/>
      <c r="X219" s="200"/>
      <c r="Y219" s="199"/>
      <c r="Z219" s="200"/>
      <c r="AA219" s="207"/>
      <c r="AB219" s="213"/>
      <c r="AC219" s="205"/>
      <c r="AD219" s="199"/>
      <c r="AE219" s="200"/>
      <c r="AF219" s="205"/>
      <c r="AG219" s="199"/>
      <c r="AH219" s="200"/>
      <c r="AI219" s="205"/>
      <c r="AJ219" s="199"/>
      <c r="AK219" s="209"/>
      <c r="AL219" s="209"/>
      <c r="AM219" s="239"/>
    </row>
    <row r="220" spans="1:39" ht="15" customHeight="1" x14ac:dyDescent="0.25">
      <c r="A220" s="214"/>
      <c r="B220" s="199"/>
      <c r="C220" s="199"/>
      <c r="D220" s="199"/>
      <c r="E220" s="199"/>
      <c r="F220" s="236"/>
      <c r="G220" s="199"/>
      <c r="H220" s="216"/>
      <c r="I220" s="199"/>
      <c r="J220" s="216"/>
      <c r="K220" s="103"/>
      <c r="L220" s="103"/>
      <c r="M220" s="103"/>
      <c r="N220" s="102"/>
      <c r="O220" s="102"/>
      <c r="P220" s="105">
        <f t="shared" si="422"/>
        <v>0</v>
      </c>
      <c r="Q220" s="213"/>
      <c r="R220" s="213"/>
      <c r="S220" s="213"/>
      <c r="T220" s="213"/>
      <c r="U220" s="199"/>
      <c r="V220" s="200"/>
      <c r="W220" s="199"/>
      <c r="X220" s="200"/>
      <c r="Y220" s="199"/>
      <c r="Z220" s="200"/>
      <c r="AA220" s="207"/>
      <c r="AB220" s="213"/>
      <c r="AC220" s="205"/>
      <c r="AD220" s="199"/>
      <c r="AE220" s="200"/>
      <c r="AF220" s="205"/>
      <c r="AG220" s="199"/>
      <c r="AH220" s="200"/>
      <c r="AI220" s="205"/>
      <c r="AJ220" s="199"/>
      <c r="AK220" s="209"/>
      <c r="AL220" s="209"/>
      <c r="AM220" s="239"/>
    </row>
    <row r="221" spans="1:39" ht="15" customHeight="1" x14ac:dyDescent="0.25">
      <c r="A221" s="214"/>
      <c r="B221" s="199"/>
      <c r="C221" s="199"/>
      <c r="D221" s="199"/>
      <c r="E221" s="199"/>
      <c r="F221" s="236"/>
      <c r="G221" s="199"/>
      <c r="H221" s="216"/>
      <c r="I221" s="199"/>
      <c r="J221" s="216"/>
      <c r="K221" s="103"/>
      <c r="L221" s="103"/>
      <c r="M221" s="103"/>
      <c r="N221" s="102"/>
      <c r="O221" s="102"/>
      <c r="P221" s="105">
        <f t="shared" si="422"/>
        <v>0</v>
      </c>
      <c r="Q221" s="213"/>
      <c r="R221" s="213"/>
      <c r="S221" s="213"/>
      <c r="T221" s="213"/>
      <c r="U221" s="199"/>
      <c r="V221" s="200"/>
      <c r="W221" s="199"/>
      <c r="X221" s="200"/>
      <c r="Y221" s="199"/>
      <c r="Z221" s="200"/>
      <c r="AA221" s="207"/>
      <c r="AB221" s="213"/>
      <c r="AC221" s="205"/>
      <c r="AD221" s="199"/>
      <c r="AE221" s="200"/>
      <c r="AF221" s="205"/>
      <c r="AG221" s="199"/>
      <c r="AH221" s="200"/>
      <c r="AI221" s="205"/>
      <c r="AJ221" s="199"/>
      <c r="AK221" s="209"/>
      <c r="AL221" s="209"/>
      <c r="AM221" s="239"/>
    </row>
    <row r="222" spans="1:39" ht="15" customHeight="1" x14ac:dyDescent="0.25">
      <c r="A222" s="214"/>
      <c r="B222" s="199"/>
      <c r="C222" s="199"/>
      <c r="D222" s="199"/>
      <c r="E222" s="199"/>
      <c r="F222" s="237"/>
      <c r="G222" s="199"/>
      <c r="H222" s="217"/>
      <c r="I222" s="199"/>
      <c r="J222" s="217"/>
      <c r="K222" s="103"/>
      <c r="L222" s="103"/>
      <c r="M222" s="103"/>
      <c r="N222" s="102"/>
      <c r="O222" s="102"/>
      <c r="P222" s="105">
        <f t="shared" si="422"/>
        <v>0</v>
      </c>
      <c r="Q222" s="213"/>
      <c r="R222" s="213"/>
      <c r="S222" s="213"/>
      <c r="T222" s="213"/>
      <c r="U222" s="199"/>
      <c r="V222" s="200"/>
      <c r="W222" s="199"/>
      <c r="X222" s="200"/>
      <c r="Y222" s="199"/>
      <c r="Z222" s="200"/>
      <c r="AA222" s="207"/>
      <c r="AB222" s="213"/>
      <c r="AC222" s="206"/>
      <c r="AD222" s="199"/>
      <c r="AE222" s="200"/>
      <c r="AF222" s="206"/>
      <c r="AG222" s="199"/>
      <c r="AH222" s="200"/>
      <c r="AI222" s="206"/>
      <c r="AJ222" s="199"/>
      <c r="AK222" s="210"/>
      <c r="AL222" s="210"/>
      <c r="AM222" s="239"/>
    </row>
    <row r="223" spans="1:39" ht="15" customHeight="1" x14ac:dyDescent="0.25">
      <c r="A223" s="214">
        <v>44</v>
      </c>
      <c r="B223" s="199"/>
      <c r="C223" s="199"/>
      <c r="D223" s="199"/>
      <c r="E223" s="199"/>
      <c r="F223" s="235" t="str">
        <f t="shared" ref="F223" si="423">IF(AM223=40,"TIEMPO COMPLETO",IF(AM223&gt;=20,"MEDIO TIEMPO",IF(AM223&gt;=1,"TIEMPO PARCIAL","")))</f>
        <v/>
      </c>
      <c r="G223" s="199"/>
      <c r="H223" s="215"/>
      <c r="I223" s="199"/>
      <c r="J223" s="215"/>
      <c r="K223" s="103"/>
      <c r="L223" s="103"/>
      <c r="M223" s="103"/>
      <c r="N223" s="102"/>
      <c r="O223" s="102"/>
      <c r="P223" s="105">
        <f>N223*O223</f>
        <v>0</v>
      </c>
      <c r="Q223" s="213">
        <f>SUM(P223:P227)</f>
        <v>0</v>
      </c>
      <c r="R223" s="213">
        <f t="shared" ref="R223" si="424">COUNT(N223:N227)</f>
        <v>0</v>
      </c>
      <c r="S223" s="213">
        <f t="shared" ref="S223" si="425">SUM(O223:O227)</f>
        <v>0</v>
      </c>
      <c r="T223" s="213">
        <f t="shared" ref="T223" si="426">COUNT(N223:N227)</f>
        <v>0</v>
      </c>
      <c r="U223" s="199"/>
      <c r="V223" s="200"/>
      <c r="W223" s="199"/>
      <c r="X223" s="200"/>
      <c r="Y223" s="199"/>
      <c r="Z223" s="200"/>
      <c r="AA223" s="207"/>
      <c r="AB223" s="213">
        <f t="shared" ref="AB223" si="427">+AA223+Z223+V223+Q223+R223+S223+T223+X223</f>
        <v>0</v>
      </c>
      <c r="AC223" s="204" t="str">
        <f t="shared" ref="AC223" si="428">IF(L223="","",(AB223/$AM223))</f>
        <v/>
      </c>
      <c r="AD223" s="199"/>
      <c r="AE223" s="200"/>
      <c r="AF223" s="204" t="str">
        <f t="shared" ref="AF223" si="429">IF(AD223="","",(AE223/$AM223))</f>
        <v/>
      </c>
      <c r="AG223" s="199"/>
      <c r="AH223" s="200"/>
      <c r="AI223" s="204" t="str">
        <f t="shared" ref="AI223" si="430">IF(AG223="","",(AH223/$AM223))</f>
        <v/>
      </c>
      <c r="AJ223" s="199"/>
      <c r="AK223" s="208"/>
      <c r="AL223" s="208"/>
      <c r="AM223" s="238">
        <f t="shared" ref="AM223" si="431">AK223+AB223+AH223+AE223</f>
        <v>0</v>
      </c>
    </row>
    <row r="224" spans="1:39" ht="15" customHeight="1" x14ac:dyDescent="0.25">
      <c r="A224" s="214"/>
      <c r="B224" s="199"/>
      <c r="C224" s="199"/>
      <c r="D224" s="199"/>
      <c r="E224" s="199"/>
      <c r="F224" s="236"/>
      <c r="G224" s="199"/>
      <c r="H224" s="216"/>
      <c r="I224" s="199"/>
      <c r="J224" s="216"/>
      <c r="K224" s="103"/>
      <c r="L224" s="103"/>
      <c r="M224" s="103"/>
      <c r="N224" s="102"/>
      <c r="O224" s="102"/>
      <c r="P224" s="105">
        <f t="shared" ref="P224:P227" si="432">N224*O224</f>
        <v>0</v>
      </c>
      <c r="Q224" s="213"/>
      <c r="R224" s="213"/>
      <c r="S224" s="213"/>
      <c r="T224" s="213"/>
      <c r="U224" s="199"/>
      <c r="V224" s="200"/>
      <c r="W224" s="199"/>
      <c r="X224" s="200"/>
      <c r="Y224" s="199"/>
      <c r="Z224" s="200"/>
      <c r="AA224" s="207"/>
      <c r="AB224" s="213"/>
      <c r="AC224" s="205"/>
      <c r="AD224" s="199"/>
      <c r="AE224" s="200"/>
      <c r="AF224" s="205"/>
      <c r="AG224" s="199"/>
      <c r="AH224" s="200"/>
      <c r="AI224" s="205"/>
      <c r="AJ224" s="199"/>
      <c r="AK224" s="209"/>
      <c r="AL224" s="209"/>
      <c r="AM224" s="239"/>
    </row>
    <row r="225" spans="1:39" ht="15" customHeight="1" x14ac:dyDescent="0.25">
      <c r="A225" s="214"/>
      <c r="B225" s="199"/>
      <c r="C225" s="199"/>
      <c r="D225" s="199"/>
      <c r="E225" s="199"/>
      <c r="F225" s="236"/>
      <c r="G225" s="199"/>
      <c r="H225" s="216"/>
      <c r="I225" s="199"/>
      <c r="J225" s="216"/>
      <c r="K225" s="103"/>
      <c r="L225" s="103"/>
      <c r="M225" s="103"/>
      <c r="N225" s="102"/>
      <c r="O225" s="102"/>
      <c r="P225" s="105">
        <f t="shared" si="432"/>
        <v>0</v>
      </c>
      <c r="Q225" s="213"/>
      <c r="R225" s="213"/>
      <c r="S225" s="213"/>
      <c r="T225" s="213"/>
      <c r="U225" s="199"/>
      <c r="V225" s="200"/>
      <c r="W225" s="199"/>
      <c r="X225" s="200"/>
      <c r="Y225" s="199"/>
      <c r="Z225" s="200"/>
      <c r="AA225" s="207"/>
      <c r="AB225" s="213"/>
      <c r="AC225" s="205"/>
      <c r="AD225" s="199"/>
      <c r="AE225" s="200"/>
      <c r="AF225" s="205"/>
      <c r="AG225" s="199"/>
      <c r="AH225" s="200"/>
      <c r="AI225" s="205"/>
      <c r="AJ225" s="199"/>
      <c r="AK225" s="209"/>
      <c r="AL225" s="209"/>
      <c r="AM225" s="239"/>
    </row>
    <row r="226" spans="1:39" ht="15" customHeight="1" x14ac:dyDescent="0.25">
      <c r="A226" s="214"/>
      <c r="B226" s="199"/>
      <c r="C226" s="199"/>
      <c r="D226" s="199"/>
      <c r="E226" s="199"/>
      <c r="F226" s="236"/>
      <c r="G226" s="199"/>
      <c r="H226" s="216"/>
      <c r="I226" s="199"/>
      <c r="J226" s="216"/>
      <c r="K226" s="103"/>
      <c r="L226" s="103"/>
      <c r="M226" s="103"/>
      <c r="N226" s="102"/>
      <c r="O226" s="102"/>
      <c r="P226" s="105">
        <f t="shared" si="432"/>
        <v>0</v>
      </c>
      <c r="Q226" s="213"/>
      <c r="R226" s="213"/>
      <c r="S226" s="213"/>
      <c r="T226" s="213"/>
      <c r="U226" s="199"/>
      <c r="V226" s="200"/>
      <c r="W226" s="199"/>
      <c r="X226" s="200"/>
      <c r="Y226" s="199"/>
      <c r="Z226" s="200"/>
      <c r="AA226" s="207"/>
      <c r="AB226" s="213"/>
      <c r="AC226" s="205"/>
      <c r="AD226" s="199"/>
      <c r="AE226" s="200"/>
      <c r="AF226" s="205"/>
      <c r="AG226" s="199"/>
      <c r="AH226" s="200"/>
      <c r="AI226" s="205"/>
      <c r="AJ226" s="199"/>
      <c r="AK226" s="209"/>
      <c r="AL226" s="209"/>
      <c r="AM226" s="239"/>
    </row>
    <row r="227" spans="1:39" ht="15" customHeight="1" x14ac:dyDescent="0.25">
      <c r="A227" s="214"/>
      <c r="B227" s="199"/>
      <c r="C227" s="199"/>
      <c r="D227" s="199"/>
      <c r="E227" s="199"/>
      <c r="F227" s="237"/>
      <c r="G227" s="199"/>
      <c r="H227" s="217"/>
      <c r="I227" s="199"/>
      <c r="J227" s="217"/>
      <c r="K227" s="103"/>
      <c r="L227" s="103"/>
      <c r="M227" s="103"/>
      <c r="N227" s="102"/>
      <c r="O227" s="102"/>
      <c r="P227" s="105">
        <f t="shared" si="432"/>
        <v>0</v>
      </c>
      <c r="Q227" s="213"/>
      <c r="R227" s="213"/>
      <c r="S227" s="213"/>
      <c r="T227" s="213"/>
      <c r="U227" s="199"/>
      <c r="V227" s="200"/>
      <c r="W227" s="199"/>
      <c r="X227" s="200"/>
      <c r="Y227" s="199"/>
      <c r="Z227" s="200"/>
      <c r="AA227" s="207"/>
      <c r="AB227" s="213"/>
      <c r="AC227" s="206"/>
      <c r="AD227" s="199"/>
      <c r="AE227" s="200"/>
      <c r="AF227" s="206"/>
      <c r="AG227" s="199"/>
      <c r="AH227" s="200"/>
      <c r="AI227" s="206"/>
      <c r="AJ227" s="199"/>
      <c r="AK227" s="210"/>
      <c r="AL227" s="210"/>
      <c r="AM227" s="239"/>
    </row>
    <row r="228" spans="1:39" ht="15" customHeight="1" x14ac:dyDescent="0.25">
      <c r="A228" s="214">
        <v>45</v>
      </c>
      <c r="B228" s="199"/>
      <c r="C228" s="199"/>
      <c r="D228" s="199"/>
      <c r="E228" s="199"/>
      <c r="F228" s="235" t="str">
        <f t="shared" ref="F228" si="433">IF(AM228=40,"TIEMPO COMPLETO",IF(AM228&gt;=20,"MEDIO TIEMPO",IF(AM228&gt;=1,"TIEMPO PARCIAL","")))</f>
        <v/>
      </c>
      <c r="G228" s="199"/>
      <c r="H228" s="215"/>
      <c r="I228" s="199"/>
      <c r="J228" s="215"/>
      <c r="K228" s="103"/>
      <c r="L228" s="103"/>
      <c r="M228" s="103"/>
      <c r="N228" s="102"/>
      <c r="O228" s="102"/>
      <c r="P228" s="105">
        <f>N228*O228</f>
        <v>0</v>
      </c>
      <c r="Q228" s="213">
        <f>SUM(P228:P232)</f>
        <v>0</v>
      </c>
      <c r="R228" s="213">
        <f t="shared" ref="R228" si="434">COUNT(N228:N232)</f>
        <v>0</v>
      </c>
      <c r="S228" s="213">
        <f t="shared" ref="S228" si="435">SUM(O228:O232)</f>
        <v>0</v>
      </c>
      <c r="T228" s="213">
        <f t="shared" ref="T228" si="436">COUNT(N228:N232)</f>
        <v>0</v>
      </c>
      <c r="U228" s="199"/>
      <c r="V228" s="200"/>
      <c r="W228" s="199"/>
      <c r="X228" s="200"/>
      <c r="Y228" s="199"/>
      <c r="Z228" s="200"/>
      <c r="AA228" s="207"/>
      <c r="AB228" s="213">
        <f t="shared" ref="AB228" si="437">+AA228+Z228+V228+Q228+R228+S228+T228+X228</f>
        <v>0</v>
      </c>
      <c r="AC228" s="204" t="str">
        <f t="shared" ref="AC228" si="438">IF(L228="","",(AB228/$AM228))</f>
        <v/>
      </c>
      <c r="AD228" s="199"/>
      <c r="AE228" s="200"/>
      <c r="AF228" s="204" t="str">
        <f t="shared" ref="AF228" si="439">IF(AD228="","",(AE228/$AM228))</f>
        <v/>
      </c>
      <c r="AG228" s="199"/>
      <c r="AH228" s="200"/>
      <c r="AI228" s="204" t="str">
        <f t="shared" ref="AI228" si="440">IF(AG228="","",(AH228/$AM228))</f>
        <v/>
      </c>
      <c r="AJ228" s="199"/>
      <c r="AK228" s="208"/>
      <c r="AL228" s="208"/>
      <c r="AM228" s="238">
        <f t="shared" ref="AM228" si="441">AK228+AB228+AH228+AE228</f>
        <v>0</v>
      </c>
    </row>
    <row r="229" spans="1:39" ht="15" customHeight="1" x14ac:dyDescent="0.25">
      <c r="A229" s="214"/>
      <c r="B229" s="199"/>
      <c r="C229" s="199"/>
      <c r="D229" s="199"/>
      <c r="E229" s="199"/>
      <c r="F229" s="236"/>
      <c r="G229" s="199"/>
      <c r="H229" s="216"/>
      <c r="I229" s="199"/>
      <c r="J229" s="216"/>
      <c r="K229" s="103"/>
      <c r="L229" s="103"/>
      <c r="M229" s="103"/>
      <c r="N229" s="102"/>
      <c r="O229" s="102"/>
      <c r="P229" s="105">
        <f t="shared" ref="P229:P232" si="442">N229*O229</f>
        <v>0</v>
      </c>
      <c r="Q229" s="213"/>
      <c r="R229" s="213"/>
      <c r="S229" s="213"/>
      <c r="T229" s="213"/>
      <c r="U229" s="199"/>
      <c r="V229" s="200"/>
      <c r="W229" s="199"/>
      <c r="X229" s="200"/>
      <c r="Y229" s="199"/>
      <c r="Z229" s="200"/>
      <c r="AA229" s="207"/>
      <c r="AB229" s="213"/>
      <c r="AC229" s="205"/>
      <c r="AD229" s="199"/>
      <c r="AE229" s="200"/>
      <c r="AF229" s="205"/>
      <c r="AG229" s="199"/>
      <c r="AH229" s="200"/>
      <c r="AI229" s="205"/>
      <c r="AJ229" s="199"/>
      <c r="AK229" s="209"/>
      <c r="AL229" s="209"/>
      <c r="AM229" s="239"/>
    </row>
    <row r="230" spans="1:39" ht="15" customHeight="1" x14ac:dyDescent="0.25">
      <c r="A230" s="214"/>
      <c r="B230" s="199"/>
      <c r="C230" s="199"/>
      <c r="D230" s="199"/>
      <c r="E230" s="199"/>
      <c r="F230" s="236"/>
      <c r="G230" s="199"/>
      <c r="H230" s="216"/>
      <c r="I230" s="199"/>
      <c r="J230" s="216"/>
      <c r="K230" s="103"/>
      <c r="L230" s="103"/>
      <c r="M230" s="103"/>
      <c r="N230" s="102"/>
      <c r="O230" s="102"/>
      <c r="P230" s="105">
        <f t="shared" si="442"/>
        <v>0</v>
      </c>
      <c r="Q230" s="213"/>
      <c r="R230" s="213"/>
      <c r="S230" s="213"/>
      <c r="T230" s="213"/>
      <c r="U230" s="199"/>
      <c r="V230" s="200"/>
      <c r="W230" s="199"/>
      <c r="X230" s="200"/>
      <c r="Y230" s="199"/>
      <c r="Z230" s="200"/>
      <c r="AA230" s="207"/>
      <c r="AB230" s="213"/>
      <c r="AC230" s="205"/>
      <c r="AD230" s="199"/>
      <c r="AE230" s="200"/>
      <c r="AF230" s="205"/>
      <c r="AG230" s="199"/>
      <c r="AH230" s="200"/>
      <c r="AI230" s="205"/>
      <c r="AJ230" s="199"/>
      <c r="AK230" s="209"/>
      <c r="AL230" s="209"/>
      <c r="AM230" s="239"/>
    </row>
    <row r="231" spans="1:39" ht="15" customHeight="1" x14ac:dyDescent="0.25">
      <c r="A231" s="214"/>
      <c r="B231" s="199"/>
      <c r="C231" s="199"/>
      <c r="D231" s="199"/>
      <c r="E231" s="199"/>
      <c r="F231" s="236"/>
      <c r="G231" s="199"/>
      <c r="H231" s="216"/>
      <c r="I231" s="199"/>
      <c r="J231" s="216"/>
      <c r="K231" s="103"/>
      <c r="L231" s="103"/>
      <c r="M231" s="103"/>
      <c r="N231" s="102"/>
      <c r="O231" s="102"/>
      <c r="P231" s="105">
        <f t="shared" si="442"/>
        <v>0</v>
      </c>
      <c r="Q231" s="213"/>
      <c r="R231" s="213"/>
      <c r="S231" s="213"/>
      <c r="T231" s="213"/>
      <c r="U231" s="199"/>
      <c r="V231" s="200"/>
      <c r="W231" s="199"/>
      <c r="X231" s="200"/>
      <c r="Y231" s="199"/>
      <c r="Z231" s="200"/>
      <c r="AA231" s="207"/>
      <c r="AB231" s="213"/>
      <c r="AC231" s="205"/>
      <c r="AD231" s="199"/>
      <c r="AE231" s="200"/>
      <c r="AF231" s="205"/>
      <c r="AG231" s="199"/>
      <c r="AH231" s="200"/>
      <c r="AI231" s="205"/>
      <c r="AJ231" s="199"/>
      <c r="AK231" s="209"/>
      <c r="AL231" s="209"/>
      <c r="AM231" s="239"/>
    </row>
    <row r="232" spans="1:39" ht="15" customHeight="1" x14ac:dyDescent="0.25">
      <c r="A232" s="214"/>
      <c r="B232" s="199"/>
      <c r="C232" s="199"/>
      <c r="D232" s="199"/>
      <c r="E232" s="199"/>
      <c r="F232" s="237"/>
      <c r="G232" s="199"/>
      <c r="H232" s="217"/>
      <c r="I232" s="199"/>
      <c r="J232" s="217"/>
      <c r="K232" s="103"/>
      <c r="L232" s="103"/>
      <c r="M232" s="103"/>
      <c r="N232" s="102"/>
      <c r="O232" s="102"/>
      <c r="P232" s="105">
        <f t="shared" si="442"/>
        <v>0</v>
      </c>
      <c r="Q232" s="213"/>
      <c r="R232" s="213"/>
      <c r="S232" s="213"/>
      <c r="T232" s="213"/>
      <c r="U232" s="199"/>
      <c r="V232" s="200"/>
      <c r="W232" s="199"/>
      <c r="X232" s="200"/>
      <c r="Y232" s="199"/>
      <c r="Z232" s="200"/>
      <c r="AA232" s="207"/>
      <c r="AB232" s="213"/>
      <c r="AC232" s="206"/>
      <c r="AD232" s="199"/>
      <c r="AE232" s="200"/>
      <c r="AF232" s="206"/>
      <c r="AG232" s="199"/>
      <c r="AH232" s="200"/>
      <c r="AI232" s="206"/>
      <c r="AJ232" s="199"/>
      <c r="AK232" s="210"/>
      <c r="AL232" s="210"/>
      <c r="AM232" s="239"/>
    </row>
    <row r="233" spans="1:39" ht="15" customHeight="1" x14ac:dyDescent="0.25">
      <c r="A233" s="214">
        <v>46</v>
      </c>
      <c r="B233" s="199"/>
      <c r="C233" s="199"/>
      <c r="D233" s="199"/>
      <c r="E233" s="199"/>
      <c r="F233" s="235" t="str">
        <f t="shared" ref="F233" si="443">IF(AM233=40,"TIEMPO COMPLETO",IF(AM233&gt;=20,"MEDIO TIEMPO",IF(AM233&gt;=1,"TIEMPO PARCIAL","")))</f>
        <v/>
      </c>
      <c r="G233" s="199"/>
      <c r="H233" s="215"/>
      <c r="I233" s="199"/>
      <c r="J233" s="215"/>
      <c r="K233" s="103"/>
      <c r="L233" s="103"/>
      <c r="M233" s="103"/>
      <c r="N233" s="102"/>
      <c r="O233" s="102"/>
      <c r="P233" s="105">
        <f>N233*O233</f>
        <v>0</v>
      </c>
      <c r="Q233" s="213">
        <f>SUM(P233:P237)</f>
        <v>0</v>
      </c>
      <c r="R233" s="213">
        <f t="shared" ref="R233" si="444">COUNT(N233:N237)</f>
        <v>0</v>
      </c>
      <c r="S233" s="213">
        <f t="shared" ref="S233" si="445">SUM(O233:O237)</f>
        <v>0</v>
      </c>
      <c r="T233" s="213">
        <f t="shared" ref="T233" si="446">COUNT(N233:N237)</f>
        <v>0</v>
      </c>
      <c r="U233" s="199"/>
      <c r="V233" s="200"/>
      <c r="W233" s="199"/>
      <c r="X233" s="200"/>
      <c r="Y233" s="199"/>
      <c r="Z233" s="200"/>
      <c r="AA233" s="207"/>
      <c r="AB233" s="213">
        <f t="shared" ref="AB233" si="447">+AA233+Z233+V233+Q233+R233+S233+T233+X233</f>
        <v>0</v>
      </c>
      <c r="AC233" s="204" t="str">
        <f t="shared" ref="AC233" si="448">IF(L233="","",(AB233/$AM233))</f>
        <v/>
      </c>
      <c r="AD233" s="199"/>
      <c r="AE233" s="200"/>
      <c r="AF233" s="204" t="str">
        <f t="shared" ref="AF233" si="449">IF(AD233="","",(AE233/$AM233))</f>
        <v/>
      </c>
      <c r="AG233" s="199"/>
      <c r="AH233" s="200"/>
      <c r="AI233" s="204" t="str">
        <f t="shared" ref="AI233" si="450">IF(AG233="","",(AH233/$AM233))</f>
        <v/>
      </c>
      <c r="AJ233" s="199"/>
      <c r="AK233" s="208"/>
      <c r="AL233" s="208"/>
      <c r="AM233" s="238">
        <f t="shared" ref="AM233" si="451">AK233+AB233+AH233+AE233</f>
        <v>0</v>
      </c>
    </row>
    <row r="234" spans="1:39" ht="15" customHeight="1" x14ac:dyDescent="0.25">
      <c r="A234" s="214"/>
      <c r="B234" s="199"/>
      <c r="C234" s="199"/>
      <c r="D234" s="199"/>
      <c r="E234" s="199"/>
      <c r="F234" s="236"/>
      <c r="G234" s="199"/>
      <c r="H234" s="216"/>
      <c r="I234" s="199"/>
      <c r="J234" s="216"/>
      <c r="K234" s="103"/>
      <c r="L234" s="103"/>
      <c r="M234" s="103"/>
      <c r="N234" s="102"/>
      <c r="O234" s="102"/>
      <c r="P234" s="105">
        <f t="shared" ref="P234:P237" si="452">N234*O234</f>
        <v>0</v>
      </c>
      <c r="Q234" s="213"/>
      <c r="R234" s="213"/>
      <c r="S234" s="213"/>
      <c r="T234" s="213"/>
      <c r="U234" s="199"/>
      <c r="V234" s="200"/>
      <c r="W234" s="199"/>
      <c r="X234" s="200"/>
      <c r="Y234" s="199"/>
      <c r="Z234" s="200"/>
      <c r="AA234" s="207"/>
      <c r="AB234" s="213"/>
      <c r="AC234" s="205"/>
      <c r="AD234" s="199"/>
      <c r="AE234" s="200"/>
      <c r="AF234" s="205"/>
      <c r="AG234" s="199"/>
      <c r="AH234" s="200"/>
      <c r="AI234" s="205"/>
      <c r="AJ234" s="199"/>
      <c r="AK234" s="209"/>
      <c r="AL234" s="209"/>
      <c r="AM234" s="239"/>
    </row>
    <row r="235" spans="1:39" ht="15" customHeight="1" x14ac:dyDescent="0.25">
      <c r="A235" s="214"/>
      <c r="B235" s="199"/>
      <c r="C235" s="199"/>
      <c r="D235" s="199"/>
      <c r="E235" s="199"/>
      <c r="F235" s="236"/>
      <c r="G235" s="199"/>
      <c r="H235" s="216"/>
      <c r="I235" s="199"/>
      <c r="J235" s="216"/>
      <c r="K235" s="103"/>
      <c r="L235" s="103"/>
      <c r="M235" s="103"/>
      <c r="N235" s="102"/>
      <c r="O235" s="102"/>
      <c r="P235" s="105">
        <f t="shared" si="452"/>
        <v>0</v>
      </c>
      <c r="Q235" s="213"/>
      <c r="R235" s="213"/>
      <c r="S235" s="213"/>
      <c r="T235" s="213"/>
      <c r="U235" s="199"/>
      <c r="V235" s="200"/>
      <c r="W235" s="199"/>
      <c r="X235" s="200"/>
      <c r="Y235" s="199"/>
      <c r="Z235" s="200"/>
      <c r="AA235" s="207"/>
      <c r="AB235" s="213"/>
      <c r="AC235" s="205"/>
      <c r="AD235" s="199"/>
      <c r="AE235" s="200"/>
      <c r="AF235" s="205"/>
      <c r="AG235" s="199"/>
      <c r="AH235" s="200"/>
      <c r="AI235" s="205"/>
      <c r="AJ235" s="199"/>
      <c r="AK235" s="209"/>
      <c r="AL235" s="209"/>
      <c r="AM235" s="239"/>
    </row>
    <row r="236" spans="1:39" ht="15" customHeight="1" x14ac:dyDescent="0.25">
      <c r="A236" s="214"/>
      <c r="B236" s="199"/>
      <c r="C236" s="199"/>
      <c r="D236" s="199"/>
      <c r="E236" s="199"/>
      <c r="F236" s="236"/>
      <c r="G236" s="199"/>
      <c r="H236" s="216"/>
      <c r="I236" s="199"/>
      <c r="J236" s="216"/>
      <c r="K236" s="103"/>
      <c r="L236" s="103"/>
      <c r="M236" s="103"/>
      <c r="N236" s="102"/>
      <c r="O236" s="102"/>
      <c r="P236" s="105">
        <f t="shared" si="452"/>
        <v>0</v>
      </c>
      <c r="Q236" s="213"/>
      <c r="R236" s="213"/>
      <c r="S236" s="213"/>
      <c r="T236" s="213"/>
      <c r="U236" s="199"/>
      <c r="V236" s="200"/>
      <c r="W236" s="199"/>
      <c r="X236" s="200"/>
      <c r="Y236" s="199"/>
      <c r="Z236" s="200"/>
      <c r="AA236" s="207"/>
      <c r="AB236" s="213"/>
      <c r="AC236" s="205"/>
      <c r="AD236" s="199"/>
      <c r="AE236" s="200"/>
      <c r="AF236" s="205"/>
      <c r="AG236" s="199"/>
      <c r="AH236" s="200"/>
      <c r="AI236" s="205"/>
      <c r="AJ236" s="199"/>
      <c r="AK236" s="209"/>
      <c r="AL236" s="209"/>
      <c r="AM236" s="239"/>
    </row>
    <row r="237" spans="1:39" ht="15" customHeight="1" x14ac:dyDescent="0.25">
      <c r="A237" s="214"/>
      <c r="B237" s="199"/>
      <c r="C237" s="199"/>
      <c r="D237" s="199"/>
      <c r="E237" s="199"/>
      <c r="F237" s="237"/>
      <c r="G237" s="199"/>
      <c r="H237" s="217"/>
      <c r="I237" s="199"/>
      <c r="J237" s="217"/>
      <c r="K237" s="103"/>
      <c r="L237" s="103"/>
      <c r="M237" s="103"/>
      <c r="N237" s="102"/>
      <c r="O237" s="102"/>
      <c r="P237" s="105">
        <f t="shared" si="452"/>
        <v>0</v>
      </c>
      <c r="Q237" s="213"/>
      <c r="R237" s="213"/>
      <c r="S237" s="213"/>
      <c r="T237" s="213"/>
      <c r="U237" s="199"/>
      <c r="V237" s="200"/>
      <c r="W237" s="199"/>
      <c r="X237" s="200"/>
      <c r="Y237" s="199"/>
      <c r="Z237" s="200"/>
      <c r="AA237" s="207"/>
      <c r="AB237" s="213"/>
      <c r="AC237" s="206"/>
      <c r="AD237" s="199"/>
      <c r="AE237" s="200"/>
      <c r="AF237" s="206"/>
      <c r="AG237" s="199"/>
      <c r="AH237" s="200"/>
      <c r="AI237" s="206"/>
      <c r="AJ237" s="199"/>
      <c r="AK237" s="210"/>
      <c r="AL237" s="210"/>
      <c r="AM237" s="239"/>
    </row>
    <row r="238" spans="1:39" ht="15" customHeight="1" x14ac:dyDescent="0.25">
      <c r="A238" s="214">
        <v>47</v>
      </c>
      <c r="B238" s="199"/>
      <c r="C238" s="199"/>
      <c r="D238" s="199"/>
      <c r="E238" s="199"/>
      <c r="F238" s="235" t="str">
        <f t="shared" ref="F238" si="453">IF(AM238=40,"TIEMPO COMPLETO",IF(AM238&gt;=20,"MEDIO TIEMPO",IF(AM238&gt;=1,"TIEMPO PARCIAL","")))</f>
        <v/>
      </c>
      <c r="G238" s="199"/>
      <c r="H238" s="215"/>
      <c r="I238" s="199"/>
      <c r="J238" s="215"/>
      <c r="K238" s="103"/>
      <c r="L238" s="103"/>
      <c r="M238" s="103"/>
      <c r="N238" s="102"/>
      <c r="O238" s="102"/>
      <c r="P238" s="105">
        <f>N238*O238</f>
        <v>0</v>
      </c>
      <c r="Q238" s="213">
        <f>SUM(P238:P242)</f>
        <v>0</v>
      </c>
      <c r="R238" s="213">
        <f t="shared" ref="R238" si="454">COUNT(N238:N242)</f>
        <v>0</v>
      </c>
      <c r="S238" s="213">
        <f t="shared" ref="S238" si="455">SUM(O238:O242)</f>
        <v>0</v>
      </c>
      <c r="T238" s="213">
        <f t="shared" ref="T238" si="456">COUNT(N238:N242)</f>
        <v>0</v>
      </c>
      <c r="U238" s="199"/>
      <c r="V238" s="200"/>
      <c r="W238" s="199"/>
      <c r="X238" s="200"/>
      <c r="Y238" s="199"/>
      <c r="Z238" s="200"/>
      <c r="AA238" s="207"/>
      <c r="AB238" s="213">
        <f t="shared" ref="AB238" si="457">+AA238+Z238+V238+Q238+R238+S238+T238+X238</f>
        <v>0</v>
      </c>
      <c r="AC238" s="204" t="str">
        <f t="shared" ref="AC238" si="458">IF(L238="","",(AB238/$AM238))</f>
        <v/>
      </c>
      <c r="AD238" s="199"/>
      <c r="AE238" s="200"/>
      <c r="AF238" s="204" t="str">
        <f t="shared" ref="AF238" si="459">IF(AD238="","",(AE238/$AM238))</f>
        <v/>
      </c>
      <c r="AG238" s="199"/>
      <c r="AH238" s="200"/>
      <c r="AI238" s="204" t="str">
        <f t="shared" ref="AI238" si="460">IF(AG238="","",(AH238/$AM238))</f>
        <v/>
      </c>
      <c r="AJ238" s="199"/>
      <c r="AK238" s="208"/>
      <c r="AL238" s="208"/>
      <c r="AM238" s="238">
        <f t="shared" ref="AM238" si="461">AK238+AB238+AH238+AE238</f>
        <v>0</v>
      </c>
    </row>
    <row r="239" spans="1:39" ht="15" customHeight="1" x14ac:dyDescent="0.25">
      <c r="A239" s="214"/>
      <c r="B239" s="199"/>
      <c r="C239" s="199"/>
      <c r="D239" s="199"/>
      <c r="E239" s="199"/>
      <c r="F239" s="236"/>
      <c r="G239" s="199"/>
      <c r="H239" s="216"/>
      <c r="I239" s="199"/>
      <c r="J239" s="216"/>
      <c r="K239" s="103"/>
      <c r="L239" s="103"/>
      <c r="M239" s="103"/>
      <c r="N239" s="102"/>
      <c r="O239" s="102"/>
      <c r="P239" s="105">
        <f t="shared" ref="P239:P242" si="462">N239*O239</f>
        <v>0</v>
      </c>
      <c r="Q239" s="213"/>
      <c r="R239" s="213"/>
      <c r="S239" s="213"/>
      <c r="T239" s="213"/>
      <c r="U239" s="199"/>
      <c r="V239" s="200"/>
      <c r="W239" s="199"/>
      <c r="X239" s="200"/>
      <c r="Y239" s="199"/>
      <c r="Z239" s="200"/>
      <c r="AA239" s="207"/>
      <c r="AB239" s="213"/>
      <c r="AC239" s="205"/>
      <c r="AD239" s="199"/>
      <c r="AE239" s="200"/>
      <c r="AF239" s="205"/>
      <c r="AG239" s="199"/>
      <c r="AH239" s="200"/>
      <c r="AI239" s="205"/>
      <c r="AJ239" s="199"/>
      <c r="AK239" s="209"/>
      <c r="AL239" s="209"/>
      <c r="AM239" s="239"/>
    </row>
    <row r="240" spans="1:39" ht="15" customHeight="1" x14ac:dyDescent="0.25">
      <c r="A240" s="214"/>
      <c r="B240" s="199"/>
      <c r="C240" s="199"/>
      <c r="D240" s="199"/>
      <c r="E240" s="199"/>
      <c r="F240" s="236"/>
      <c r="G240" s="199"/>
      <c r="H240" s="216"/>
      <c r="I240" s="199"/>
      <c r="J240" s="216"/>
      <c r="K240" s="103"/>
      <c r="L240" s="103"/>
      <c r="M240" s="103"/>
      <c r="N240" s="102"/>
      <c r="O240" s="102"/>
      <c r="P240" s="105">
        <f t="shared" si="462"/>
        <v>0</v>
      </c>
      <c r="Q240" s="213"/>
      <c r="R240" s="213"/>
      <c r="S240" s="213"/>
      <c r="T240" s="213"/>
      <c r="U240" s="199"/>
      <c r="V240" s="200"/>
      <c r="W240" s="199"/>
      <c r="X240" s="200"/>
      <c r="Y240" s="199"/>
      <c r="Z240" s="200"/>
      <c r="AA240" s="207"/>
      <c r="AB240" s="213"/>
      <c r="AC240" s="205"/>
      <c r="AD240" s="199"/>
      <c r="AE240" s="200"/>
      <c r="AF240" s="205"/>
      <c r="AG240" s="199"/>
      <c r="AH240" s="200"/>
      <c r="AI240" s="205"/>
      <c r="AJ240" s="199"/>
      <c r="AK240" s="209"/>
      <c r="AL240" s="209"/>
      <c r="AM240" s="239"/>
    </row>
    <row r="241" spans="1:39" ht="15" customHeight="1" x14ac:dyDescent="0.25">
      <c r="A241" s="214"/>
      <c r="B241" s="199"/>
      <c r="C241" s="199"/>
      <c r="D241" s="199"/>
      <c r="E241" s="199"/>
      <c r="F241" s="236"/>
      <c r="G241" s="199"/>
      <c r="H241" s="216"/>
      <c r="I241" s="199"/>
      <c r="J241" s="216"/>
      <c r="K241" s="103"/>
      <c r="L241" s="103"/>
      <c r="M241" s="103"/>
      <c r="N241" s="102"/>
      <c r="O241" s="102"/>
      <c r="P241" s="105">
        <f t="shared" si="462"/>
        <v>0</v>
      </c>
      <c r="Q241" s="213"/>
      <c r="R241" s="213"/>
      <c r="S241" s="213"/>
      <c r="T241" s="213"/>
      <c r="U241" s="199"/>
      <c r="V241" s="200"/>
      <c r="W241" s="199"/>
      <c r="X241" s="200"/>
      <c r="Y241" s="199"/>
      <c r="Z241" s="200"/>
      <c r="AA241" s="207"/>
      <c r="AB241" s="213"/>
      <c r="AC241" s="205"/>
      <c r="AD241" s="199"/>
      <c r="AE241" s="200"/>
      <c r="AF241" s="205"/>
      <c r="AG241" s="199"/>
      <c r="AH241" s="200"/>
      <c r="AI241" s="205"/>
      <c r="AJ241" s="199"/>
      <c r="AK241" s="209"/>
      <c r="AL241" s="209"/>
      <c r="AM241" s="239"/>
    </row>
    <row r="242" spans="1:39" ht="15" customHeight="1" x14ac:dyDescent="0.25">
      <c r="A242" s="214"/>
      <c r="B242" s="199"/>
      <c r="C242" s="199"/>
      <c r="D242" s="199"/>
      <c r="E242" s="199"/>
      <c r="F242" s="237"/>
      <c r="G242" s="199"/>
      <c r="H242" s="217"/>
      <c r="I242" s="199"/>
      <c r="J242" s="217"/>
      <c r="K242" s="103"/>
      <c r="L242" s="103"/>
      <c r="M242" s="103"/>
      <c r="N242" s="102"/>
      <c r="O242" s="102"/>
      <c r="P242" s="105">
        <f t="shared" si="462"/>
        <v>0</v>
      </c>
      <c r="Q242" s="213"/>
      <c r="R242" s="213"/>
      <c r="S242" s="213"/>
      <c r="T242" s="213"/>
      <c r="U242" s="199"/>
      <c r="V242" s="200"/>
      <c r="W242" s="199"/>
      <c r="X242" s="200"/>
      <c r="Y242" s="199"/>
      <c r="Z242" s="200"/>
      <c r="AA242" s="207"/>
      <c r="AB242" s="213"/>
      <c r="AC242" s="206"/>
      <c r="AD242" s="199"/>
      <c r="AE242" s="200"/>
      <c r="AF242" s="206"/>
      <c r="AG242" s="199"/>
      <c r="AH242" s="200"/>
      <c r="AI242" s="206"/>
      <c r="AJ242" s="199"/>
      <c r="AK242" s="210"/>
      <c r="AL242" s="210"/>
      <c r="AM242" s="239"/>
    </row>
    <row r="243" spans="1:39" ht="15" customHeight="1" x14ac:dyDescent="0.25">
      <c r="A243" s="214">
        <v>48</v>
      </c>
      <c r="B243" s="199"/>
      <c r="C243" s="199"/>
      <c r="D243" s="199"/>
      <c r="E243" s="199"/>
      <c r="F243" s="235" t="str">
        <f t="shared" ref="F243" si="463">IF(AM243=40,"TIEMPO COMPLETO",IF(AM243&gt;=20,"MEDIO TIEMPO",IF(AM243&gt;=1,"TIEMPO PARCIAL","")))</f>
        <v/>
      </c>
      <c r="G243" s="199"/>
      <c r="H243" s="215"/>
      <c r="I243" s="199"/>
      <c r="J243" s="215"/>
      <c r="K243" s="103"/>
      <c r="L243" s="103"/>
      <c r="M243" s="103"/>
      <c r="N243" s="102"/>
      <c r="O243" s="102"/>
      <c r="P243" s="105">
        <f>N243*O243</f>
        <v>0</v>
      </c>
      <c r="Q243" s="213">
        <f>SUM(P243:P247)</f>
        <v>0</v>
      </c>
      <c r="R243" s="213">
        <f t="shared" ref="R243" si="464">COUNT(N243:N247)</f>
        <v>0</v>
      </c>
      <c r="S243" s="213">
        <f t="shared" ref="S243" si="465">SUM(O243:O247)</f>
        <v>0</v>
      </c>
      <c r="T243" s="213">
        <f t="shared" ref="T243" si="466">COUNT(N243:N247)</f>
        <v>0</v>
      </c>
      <c r="U243" s="199"/>
      <c r="V243" s="200"/>
      <c r="W243" s="199"/>
      <c r="X243" s="200"/>
      <c r="Y243" s="199"/>
      <c r="Z243" s="200"/>
      <c r="AA243" s="207"/>
      <c r="AB243" s="213">
        <f t="shared" ref="AB243" si="467">+AA243+Z243+V243+Q243+R243+S243+T243+X243</f>
        <v>0</v>
      </c>
      <c r="AC243" s="204" t="str">
        <f t="shared" ref="AC243" si="468">IF(L243="","",(AB243/$AM243))</f>
        <v/>
      </c>
      <c r="AD243" s="199"/>
      <c r="AE243" s="200"/>
      <c r="AF243" s="204" t="str">
        <f t="shared" ref="AF243" si="469">IF(AD243="","",(AE243/$AM243))</f>
        <v/>
      </c>
      <c r="AG243" s="199"/>
      <c r="AH243" s="200"/>
      <c r="AI243" s="204" t="str">
        <f t="shared" ref="AI243" si="470">IF(AG243="","",(AH243/$AM243))</f>
        <v/>
      </c>
      <c r="AJ243" s="199"/>
      <c r="AK243" s="208"/>
      <c r="AL243" s="208"/>
      <c r="AM243" s="238">
        <f t="shared" ref="AM243" si="471">AK243+AB243+AH243+AE243</f>
        <v>0</v>
      </c>
    </row>
    <row r="244" spans="1:39" ht="15" customHeight="1" x14ac:dyDescent="0.25">
      <c r="A244" s="214"/>
      <c r="B244" s="199"/>
      <c r="C244" s="199"/>
      <c r="D244" s="199"/>
      <c r="E244" s="199"/>
      <c r="F244" s="236"/>
      <c r="G244" s="199"/>
      <c r="H244" s="216"/>
      <c r="I244" s="199"/>
      <c r="J244" s="216"/>
      <c r="K244" s="103"/>
      <c r="L244" s="103"/>
      <c r="M244" s="103"/>
      <c r="N244" s="102"/>
      <c r="O244" s="102"/>
      <c r="P244" s="105">
        <f t="shared" ref="P244:P247" si="472">N244*O244</f>
        <v>0</v>
      </c>
      <c r="Q244" s="213"/>
      <c r="R244" s="213"/>
      <c r="S244" s="213"/>
      <c r="T244" s="213"/>
      <c r="U244" s="199"/>
      <c r="V244" s="200"/>
      <c r="W244" s="199"/>
      <c r="X244" s="200"/>
      <c r="Y244" s="199"/>
      <c r="Z244" s="200"/>
      <c r="AA244" s="207"/>
      <c r="AB244" s="213"/>
      <c r="AC244" s="205"/>
      <c r="AD244" s="199"/>
      <c r="AE244" s="200"/>
      <c r="AF244" s="205"/>
      <c r="AG244" s="199"/>
      <c r="AH244" s="200"/>
      <c r="AI244" s="205"/>
      <c r="AJ244" s="199"/>
      <c r="AK244" s="209"/>
      <c r="AL244" s="209"/>
      <c r="AM244" s="239"/>
    </row>
    <row r="245" spans="1:39" ht="15" customHeight="1" x14ac:dyDescent="0.25">
      <c r="A245" s="214"/>
      <c r="B245" s="199"/>
      <c r="C245" s="199"/>
      <c r="D245" s="199"/>
      <c r="E245" s="199"/>
      <c r="F245" s="236"/>
      <c r="G245" s="199"/>
      <c r="H245" s="216"/>
      <c r="I245" s="199"/>
      <c r="J245" s="216"/>
      <c r="K245" s="103"/>
      <c r="L245" s="103"/>
      <c r="M245" s="103"/>
      <c r="N245" s="102"/>
      <c r="O245" s="102"/>
      <c r="P245" s="105">
        <f t="shared" si="472"/>
        <v>0</v>
      </c>
      <c r="Q245" s="213"/>
      <c r="R245" s="213"/>
      <c r="S245" s="213"/>
      <c r="T245" s="213"/>
      <c r="U245" s="199"/>
      <c r="V245" s="200"/>
      <c r="W245" s="199"/>
      <c r="X245" s="200"/>
      <c r="Y245" s="199"/>
      <c r="Z245" s="200"/>
      <c r="AA245" s="207"/>
      <c r="AB245" s="213"/>
      <c r="AC245" s="205"/>
      <c r="AD245" s="199"/>
      <c r="AE245" s="200"/>
      <c r="AF245" s="205"/>
      <c r="AG245" s="199"/>
      <c r="AH245" s="200"/>
      <c r="AI245" s="205"/>
      <c r="AJ245" s="199"/>
      <c r="AK245" s="209"/>
      <c r="AL245" s="209"/>
      <c r="AM245" s="239"/>
    </row>
    <row r="246" spans="1:39" ht="15" customHeight="1" x14ac:dyDescent="0.25">
      <c r="A246" s="214"/>
      <c r="B246" s="199"/>
      <c r="C246" s="199"/>
      <c r="D246" s="199"/>
      <c r="E246" s="199"/>
      <c r="F246" s="236"/>
      <c r="G246" s="199"/>
      <c r="H246" s="216"/>
      <c r="I246" s="199"/>
      <c r="J246" s="216"/>
      <c r="K246" s="103"/>
      <c r="L246" s="103"/>
      <c r="M246" s="103"/>
      <c r="N246" s="102"/>
      <c r="O246" s="102"/>
      <c r="P246" s="105">
        <f t="shared" si="472"/>
        <v>0</v>
      </c>
      <c r="Q246" s="213"/>
      <c r="R246" s="213"/>
      <c r="S246" s="213"/>
      <c r="T246" s="213"/>
      <c r="U246" s="199"/>
      <c r="V246" s="200"/>
      <c r="W246" s="199"/>
      <c r="X246" s="200"/>
      <c r="Y246" s="199"/>
      <c r="Z246" s="200"/>
      <c r="AA246" s="207"/>
      <c r="AB246" s="213"/>
      <c r="AC246" s="205"/>
      <c r="AD246" s="199"/>
      <c r="AE246" s="200"/>
      <c r="AF246" s="205"/>
      <c r="AG246" s="199"/>
      <c r="AH246" s="200"/>
      <c r="AI246" s="205"/>
      <c r="AJ246" s="199"/>
      <c r="AK246" s="209"/>
      <c r="AL246" s="209"/>
      <c r="AM246" s="239"/>
    </row>
    <row r="247" spans="1:39" ht="15" customHeight="1" x14ac:dyDescent="0.25">
      <c r="A247" s="214"/>
      <c r="B247" s="199"/>
      <c r="C247" s="199"/>
      <c r="D247" s="199"/>
      <c r="E247" s="199"/>
      <c r="F247" s="237"/>
      <c r="G247" s="199"/>
      <c r="H247" s="217"/>
      <c r="I247" s="199"/>
      <c r="J247" s="217"/>
      <c r="K247" s="103"/>
      <c r="L247" s="103"/>
      <c r="M247" s="103"/>
      <c r="N247" s="102"/>
      <c r="O247" s="102"/>
      <c r="P247" s="105">
        <f t="shared" si="472"/>
        <v>0</v>
      </c>
      <c r="Q247" s="213"/>
      <c r="R247" s="213"/>
      <c r="S247" s="213"/>
      <c r="T247" s="213"/>
      <c r="U247" s="199"/>
      <c r="V247" s="200"/>
      <c r="W247" s="199"/>
      <c r="X247" s="200"/>
      <c r="Y247" s="199"/>
      <c r="Z247" s="200"/>
      <c r="AA247" s="207"/>
      <c r="AB247" s="213"/>
      <c r="AC247" s="206"/>
      <c r="AD247" s="199"/>
      <c r="AE247" s="200"/>
      <c r="AF247" s="206"/>
      <c r="AG247" s="199"/>
      <c r="AH247" s="200"/>
      <c r="AI247" s="206"/>
      <c r="AJ247" s="199"/>
      <c r="AK247" s="210"/>
      <c r="AL247" s="210"/>
      <c r="AM247" s="239"/>
    </row>
    <row r="248" spans="1:39" ht="15" customHeight="1" x14ac:dyDescent="0.25">
      <c r="A248" s="214">
        <v>49</v>
      </c>
      <c r="B248" s="199"/>
      <c r="C248" s="199"/>
      <c r="D248" s="199"/>
      <c r="E248" s="199"/>
      <c r="F248" s="235" t="str">
        <f t="shared" ref="F248" si="473">IF(AM248=40,"TIEMPO COMPLETO",IF(AM248&gt;=20,"MEDIO TIEMPO",IF(AM248&gt;=1,"TIEMPO PARCIAL","")))</f>
        <v/>
      </c>
      <c r="G248" s="199"/>
      <c r="H248" s="215"/>
      <c r="I248" s="199"/>
      <c r="J248" s="215"/>
      <c r="K248" s="103"/>
      <c r="L248" s="103"/>
      <c r="M248" s="103"/>
      <c r="N248" s="102"/>
      <c r="O248" s="102"/>
      <c r="P248" s="105">
        <f>N248*O248</f>
        <v>0</v>
      </c>
      <c r="Q248" s="213">
        <f>SUM(P248:P252)</f>
        <v>0</v>
      </c>
      <c r="R248" s="213">
        <f t="shared" ref="R248" si="474">COUNT(N248:N252)</f>
        <v>0</v>
      </c>
      <c r="S248" s="213">
        <f t="shared" ref="S248" si="475">SUM(O248:O252)</f>
        <v>0</v>
      </c>
      <c r="T248" s="213">
        <f t="shared" ref="T248" si="476">COUNT(N248:N252)</f>
        <v>0</v>
      </c>
      <c r="U248" s="199"/>
      <c r="V248" s="200"/>
      <c r="W248" s="199"/>
      <c r="X248" s="200"/>
      <c r="Y248" s="199"/>
      <c r="Z248" s="200"/>
      <c r="AA248" s="207"/>
      <c r="AB248" s="213">
        <f t="shared" ref="AB248" si="477">+AA248+Z248+V248+Q248+R248+S248+T248+X248</f>
        <v>0</v>
      </c>
      <c r="AC248" s="204" t="str">
        <f t="shared" ref="AC248" si="478">IF(L248="","",(AB248/$AM248))</f>
        <v/>
      </c>
      <c r="AD248" s="199"/>
      <c r="AE248" s="200"/>
      <c r="AF248" s="204" t="str">
        <f t="shared" ref="AF248" si="479">IF(AD248="","",(AE248/$AM248))</f>
        <v/>
      </c>
      <c r="AG248" s="199"/>
      <c r="AH248" s="200"/>
      <c r="AI248" s="204" t="str">
        <f t="shared" ref="AI248" si="480">IF(AG248="","",(AH248/$AM248))</f>
        <v/>
      </c>
      <c r="AJ248" s="199"/>
      <c r="AK248" s="208"/>
      <c r="AL248" s="208"/>
      <c r="AM248" s="238">
        <f t="shared" ref="AM248" si="481">AK248+AB248+AH248+AE248</f>
        <v>0</v>
      </c>
    </row>
    <row r="249" spans="1:39" ht="15" customHeight="1" x14ac:dyDescent="0.25">
      <c r="A249" s="214"/>
      <c r="B249" s="199"/>
      <c r="C249" s="199"/>
      <c r="D249" s="199"/>
      <c r="E249" s="199"/>
      <c r="F249" s="236"/>
      <c r="G249" s="199"/>
      <c r="H249" s="216"/>
      <c r="I249" s="199"/>
      <c r="J249" s="216"/>
      <c r="K249" s="103"/>
      <c r="L249" s="103"/>
      <c r="M249" s="103"/>
      <c r="N249" s="102"/>
      <c r="O249" s="102"/>
      <c r="P249" s="105">
        <f t="shared" ref="P249:P252" si="482">N249*O249</f>
        <v>0</v>
      </c>
      <c r="Q249" s="213"/>
      <c r="R249" s="213"/>
      <c r="S249" s="213"/>
      <c r="T249" s="213"/>
      <c r="U249" s="199"/>
      <c r="V249" s="200"/>
      <c r="W249" s="199"/>
      <c r="X249" s="200"/>
      <c r="Y249" s="199"/>
      <c r="Z249" s="200"/>
      <c r="AA249" s="207"/>
      <c r="AB249" s="213"/>
      <c r="AC249" s="205"/>
      <c r="AD249" s="199"/>
      <c r="AE249" s="200"/>
      <c r="AF249" s="205"/>
      <c r="AG249" s="199"/>
      <c r="AH249" s="200"/>
      <c r="AI249" s="205"/>
      <c r="AJ249" s="199"/>
      <c r="AK249" s="209"/>
      <c r="AL249" s="209"/>
      <c r="AM249" s="239"/>
    </row>
    <row r="250" spans="1:39" ht="15" customHeight="1" x14ac:dyDescent="0.25">
      <c r="A250" s="214"/>
      <c r="B250" s="199"/>
      <c r="C250" s="199"/>
      <c r="D250" s="199"/>
      <c r="E250" s="199"/>
      <c r="F250" s="236"/>
      <c r="G250" s="199"/>
      <c r="H250" s="216"/>
      <c r="I250" s="199"/>
      <c r="J250" s="216"/>
      <c r="K250" s="103"/>
      <c r="L250" s="103"/>
      <c r="M250" s="103"/>
      <c r="N250" s="102"/>
      <c r="O250" s="102"/>
      <c r="P250" s="105">
        <f t="shared" si="482"/>
        <v>0</v>
      </c>
      <c r="Q250" s="213"/>
      <c r="R250" s="213"/>
      <c r="S250" s="213"/>
      <c r="T250" s="213"/>
      <c r="U250" s="199"/>
      <c r="V250" s="200"/>
      <c r="W250" s="199"/>
      <c r="X250" s="200"/>
      <c r="Y250" s="199"/>
      <c r="Z250" s="200"/>
      <c r="AA250" s="207"/>
      <c r="AB250" s="213"/>
      <c r="AC250" s="205"/>
      <c r="AD250" s="199"/>
      <c r="AE250" s="200"/>
      <c r="AF250" s="205"/>
      <c r="AG250" s="199"/>
      <c r="AH250" s="200"/>
      <c r="AI250" s="205"/>
      <c r="AJ250" s="199"/>
      <c r="AK250" s="209"/>
      <c r="AL250" s="209"/>
      <c r="AM250" s="239"/>
    </row>
    <row r="251" spans="1:39" ht="15" customHeight="1" x14ac:dyDescent="0.25">
      <c r="A251" s="214"/>
      <c r="B251" s="199"/>
      <c r="C251" s="199"/>
      <c r="D251" s="199"/>
      <c r="E251" s="199"/>
      <c r="F251" s="236"/>
      <c r="G251" s="199"/>
      <c r="H251" s="216"/>
      <c r="I251" s="199"/>
      <c r="J251" s="216"/>
      <c r="K251" s="103"/>
      <c r="L251" s="103"/>
      <c r="M251" s="103"/>
      <c r="N251" s="102"/>
      <c r="O251" s="102"/>
      <c r="P251" s="105">
        <f t="shared" si="482"/>
        <v>0</v>
      </c>
      <c r="Q251" s="213"/>
      <c r="R251" s="213"/>
      <c r="S251" s="213"/>
      <c r="T251" s="213"/>
      <c r="U251" s="199"/>
      <c r="V251" s="200"/>
      <c r="W251" s="199"/>
      <c r="X251" s="200"/>
      <c r="Y251" s="199"/>
      <c r="Z251" s="200"/>
      <c r="AA251" s="207"/>
      <c r="AB251" s="213"/>
      <c r="AC251" s="205"/>
      <c r="AD251" s="199"/>
      <c r="AE251" s="200"/>
      <c r="AF251" s="205"/>
      <c r="AG251" s="199"/>
      <c r="AH251" s="200"/>
      <c r="AI251" s="205"/>
      <c r="AJ251" s="199"/>
      <c r="AK251" s="209"/>
      <c r="AL251" s="209"/>
      <c r="AM251" s="239"/>
    </row>
    <row r="252" spans="1:39" ht="15" customHeight="1" x14ac:dyDescent="0.25">
      <c r="A252" s="214"/>
      <c r="B252" s="199"/>
      <c r="C252" s="199"/>
      <c r="D252" s="199"/>
      <c r="E252" s="199"/>
      <c r="F252" s="237"/>
      <c r="G252" s="199"/>
      <c r="H252" s="217"/>
      <c r="I252" s="199"/>
      <c r="J252" s="217"/>
      <c r="K252" s="103"/>
      <c r="L252" s="103"/>
      <c r="M252" s="103"/>
      <c r="N252" s="102"/>
      <c r="O252" s="102"/>
      <c r="P252" s="105">
        <f t="shared" si="482"/>
        <v>0</v>
      </c>
      <c r="Q252" s="213"/>
      <c r="R252" s="213"/>
      <c r="S252" s="213"/>
      <c r="T252" s="213"/>
      <c r="U252" s="199"/>
      <c r="V252" s="200"/>
      <c r="W252" s="199"/>
      <c r="X252" s="200"/>
      <c r="Y252" s="199"/>
      <c r="Z252" s="200"/>
      <c r="AA252" s="207"/>
      <c r="AB252" s="213"/>
      <c r="AC252" s="206"/>
      <c r="AD252" s="199"/>
      <c r="AE252" s="200"/>
      <c r="AF252" s="206"/>
      <c r="AG252" s="199"/>
      <c r="AH252" s="200"/>
      <c r="AI252" s="206"/>
      <c r="AJ252" s="199"/>
      <c r="AK252" s="210"/>
      <c r="AL252" s="210"/>
      <c r="AM252" s="239"/>
    </row>
    <row r="253" spans="1:39" ht="15" customHeight="1" x14ac:dyDescent="0.25">
      <c r="A253" s="214">
        <v>50</v>
      </c>
      <c r="B253" s="199"/>
      <c r="C253" s="199"/>
      <c r="D253" s="199"/>
      <c r="E253" s="199"/>
      <c r="F253" s="235" t="str">
        <f t="shared" ref="F253" si="483">IF(AM253=40,"TIEMPO COMPLETO",IF(AM253&gt;=20,"MEDIO TIEMPO",IF(AM253&gt;=1,"TIEMPO PARCIAL","")))</f>
        <v/>
      </c>
      <c r="G253" s="199"/>
      <c r="H253" s="215"/>
      <c r="I253" s="199"/>
      <c r="J253" s="215"/>
      <c r="K253" s="103"/>
      <c r="L253" s="103"/>
      <c r="M253" s="103"/>
      <c r="N253" s="102"/>
      <c r="O253" s="102"/>
      <c r="P253" s="105">
        <f>N253*O253</f>
        <v>0</v>
      </c>
      <c r="Q253" s="213">
        <f>SUM(P253:P257)</f>
        <v>0</v>
      </c>
      <c r="R253" s="213">
        <f t="shared" ref="R253" si="484">COUNT(N253:N257)</f>
        <v>0</v>
      </c>
      <c r="S253" s="213">
        <f t="shared" ref="S253" si="485">SUM(O253:O257)</f>
        <v>0</v>
      </c>
      <c r="T253" s="213">
        <f t="shared" ref="T253" si="486">COUNT(N253:N257)</f>
        <v>0</v>
      </c>
      <c r="U253" s="199"/>
      <c r="V253" s="200"/>
      <c r="W253" s="199"/>
      <c r="X253" s="200"/>
      <c r="Y253" s="199"/>
      <c r="Z253" s="200"/>
      <c r="AA253" s="207"/>
      <c r="AB253" s="213">
        <f t="shared" ref="AB253" si="487">+AA253+Z253+V253+Q253+R253+S253+T253+X253</f>
        <v>0</v>
      </c>
      <c r="AC253" s="204" t="str">
        <f t="shared" ref="AC253" si="488">IF(L253="","",(AB253/$AM253))</f>
        <v/>
      </c>
      <c r="AD253" s="199"/>
      <c r="AE253" s="200"/>
      <c r="AF253" s="204" t="str">
        <f t="shared" ref="AF253" si="489">IF(AD253="","",(AE253/$AM253))</f>
        <v/>
      </c>
      <c r="AG253" s="199"/>
      <c r="AH253" s="200"/>
      <c r="AI253" s="204" t="str">
        <f t="shared" ref="AI253" si="490">IF(AG253="","",(AH253/$AM253))</f>
        <v/>
      </c>
      <c r="AJ253" s="199"/>
      <c r="AK253" s="208"/>
      <c r="AL253" s="208"/>
      <c r="AM253" s="238">
        <f t="shared" ref="AM253" si="491">AK253+AB253+AH253+AE253</f>
        <v>0</v>
      </c>
    </row>
    <row r="254" spans="1:39" ht="15" customHeight="1" x14ac:dyDescent="0.25">
      <c r="A254" s="214"/>
      <c r="B254" s="199"/>
      <c r="C254" s="199"/>
      <c r="D254" s="199"/>
      <c r="E254" s="199"/>
      <c r="F254" s="236"/>
      <c r="G254" s="199"/>
      <c r="H254" s="216"/>
      <c r="I254" s="199"/>
      <c r="J254" s="216"/>
      <c r="K254" s="103"/>
      <c r="L254" s="103"/>
      <c r="M254" s="103"/>
      <c r="N254" s="102"/>
      <c r="O254" s="102"/>
      <c r="P254" s="105">
        <f t="shared" ref="P254:P257" si="492">N254*O254</f>
        <v>0</v>
      </c>
      <c r="Q254" s="213"/>
      <c r="R254" s="213"/>
      <c r="S254" s="213"/>
      <c r="T254" s="213"/>
      <c r="U254" s="199"/>
      <c r="V254" s="200"/>
      <c r="W254" s="199"/>
      <c r="X254" s="200"/>
      <c r="Y254" s="199"/>
      <c r="Z254" s="200"/>
      <c r="AA254" s="207"/>
      <c r="AB254" s="213"/>
      <c r="AC254" s="205"/>
      <c r="AD254" s="199"/>
      <c r="AE254" s="200"/>
      <c r="AF254" s="205"/>
      <c r="AG254" s="199"/>
      <c r="AH254" s="200"/>
      <c r="AI254" s="205"/>
      <c r="AJ254" s="199"/>
      <c r="AK254" s="209"/>
      <c r="AL254" s="209"/>
      <c r="AM254" s="239"/>
    </row>
    <row r="255" spans="1:39" ht="15" customHeight="1" x14ac:dyDescent="0.25">
      <c r="A255" s="214"/>
      <c r="B255" s="199"/>
      <c r="C255" s="199"/>
      <c r="D255" s="199"/>
      <c r="E255" s="199"/>
      <c r="F255" s="236"/>
      <c r="G255" s="199"/>
      <c r="H255" s="216"/>
      <c r="I255" s="199"/>
      <c r="J255" s="216"/>
      <c r="K255" s="103"/>
      <c r="L255" s="103"/>
      <c r="M255" s="103"/>
      <c r="N255" s="102"/>
      <c r="O255" s="102"/>
      <c r="P255" s="105">
        <f t="shared" si="492"/>
        <v>0</v>
      </c>
      <c r="Q255" s="213"/>
      <c r="R255" s="213"/>
      <c r="S255" s="213"/>
      <c r="T255" s="213"/>
      <c r="U255" s="199"/>
      <c r="V255" s="200"/>
      <c r="W255" s="199"/>
      <c r="X255" s="200"/>
      <c r="Y255" s="199"/>
      <c r="Z255" s="200"/>
      <c r="AA255" s="207"/>
      <c r="AB255" s="213"/>
      <c r="AC255" s="205"/>
      <c r="AD255" s="199"/>
      <c r="AE255" s="200"/>
      <c r="AF255" s="205"/>
      <c r="AG255" s="199"/>
      <c r="AH255" s="200"/>
      <c r="AI255" s="205"/>
      <c r="AJ255" s="199"/>
      <c r="AK255" s="209"/>
      <c r="AL255" s="209"/>
      <c r="AM255" s="239"/>
    </row>
    <row r="256" spans="1:39" ht="15" customHeight="1" x14ac:dyDescent="0.25">
      <c r="A256" s="214"/>
      <c r="B256" s="199"/>
      <c r="C256" s="199"/>
      <c r="D256" s="199"/>
      <c r="E256" s="199"/>
      <c r="F256" s="236"/>
      <c r="G256" s="199"/>
      <c r="H256" s="216"/>
      <c r="I256" s="199"/>
      <c r="J256" s="216"/>
      <c r="K256" s="103"/>
      <c r="L256" s="103"/>
      <c r="M256" s="103"/>
      <c r="N256" s="102"/>
      <c r="O256" s="102"/>
      <c r="P256" s="105">
        <f t="shared" si="492"/>
        <v>0</v>
      </c>
      <c r="Q256" s="213"/>
      <c r="R256" s="213"/>
      <c r="S256" s="213"/>
      <c r="T256" s="213"/>
      <c r="U256" s="199"/>
      <c r="V256" s="200"/>
      <c r="W256" s="199"/>
      <c r="X256" s="200"/>
      <c r="Y256" s="199"/>
      <c r="Z256" s="200"/>
      <c r="AA256" s="207"/>
      <c r="AB256" s="213"/>
      <c r="AC256" s="205"/>
      <c r="AD256" s="199"/>
      <c r="AE256" s="200"/>
      <c r="AF256" s="205"/>
      <c r="AG256" s="199"/>
      <c r="AH256" s="200"/>
      <c r="AI256" s="205"/>
      <c r="AJ256" s="199"/>
      <c r="AK256" s="209"/>
      <c r="AL256" s="209"/>
      <c r="AM256" s="239"/>
    </row>
    <row r="257" spans="1:39" ht="15" customHeight="1" x14ac:dyDescent="0.25">
      <c r="A257" s="214"/>
      <c r="B257" s="199"/>
      <c r="C257" s="199"/>
      <c r="D257" s="199"/>
      <c r="E257" s="199"/>
      <c r="F257" s="237"/>
      <c r="G257" s="199"/>
      <c r="H257" s="217"/>
      <c r="I257" s="199"/>
      <c r="J257" s="217"/>
      <c r="K257" s="103"/>
      <c r="L257" s="103"/>
      <c r="M257" s="103"/>
      <c r="N257" s="102"/>
      <c r="O257" s="102"/>
      <c r="P257" s="105">
        <f t="shared" si="492"/>
        <v>0</v>
      </c>
      <c r="Q257" s="213"/>
      <c r="R257" s="213"/>
      <c r="S257" s="213"/>
      <c r="T257" s="213"/>
      <c r="U257" s="199"/>
      <c r="V257" s="200"/>
      <c r="W257" s="199"/>
      <c r="X257" s="200"/>
      <c r="Y257" s="199"/>
      <c r="Z257" s="200"/>
      <c r="AA257" s="207"/>
      <c r="AB257" s="213"/>
      <c r="AC257" s="206"/>
      <c r="AD257" s="199"/>
      <c r="AE257" s="200"/>
      <c r="AF257" s="206"/>
      <c r="AG257" s="199"/>
      <c r="AH257" s="200"/>
      <c r="AI257" s="206"/>
      <c r="AJ257" s="199"/>
      <c r="AK257" s="210"/>
      <c r="AL257" s="210"/>
      <c r="AM257" s="239"/>
    </row>
    <row r="258" spans="1:39" ht="15" customHeight="1" x14ac:dyDescent="0.25">
      <c r="A258" s="214">
        <v>51</v>
      </c>
      <c r="B258" s="199"/>
      <c r="C258" s="199"/>
      <c r="D258" s="199"/>
      <c r="E258" s="199"/>
      <c r="F258" s="235" t="str">
        <f t="shared" ref="F258" si="493">IF(AM258=40,"TIEMPO COMPLETO",IF(AM258&gt;=20,"MEDIO TIEMPO",IF(AM258&gt;=1,"TIEMPO PARCIAL","")))</f>
        <v/>
      </c>
      <c r="G258" s="199"/>
      <c r="H258" s="215"/>
      <c r="I258" s="199"/>
      <c r="J258" s="215"/>
      <c r="K258" s="103"/>
      <c r="L258" s="103"/>
      <c r="M258" s="103"/>
      <c r="N258" s="102"/>
      <c r="O258" s="102"/>
      <c r="P258" s="105">
        <f>N258*O258</f>
        <v>0</v>
      </c>
      <c r="Q258" s="213">
        <f>SUM(P258:P262)</f>
        <v>0</v>
      </c>
      <c r="R258" s="213">
        <f t="shared" ref="R258" si="494">COUNT(N258:N262)</f>
        <v>0</v>
      </c>
      <c r="S258" s="213">
        <f t="shared" ref="S258" si="495">SUM(O258:O262)</f>
        <v>0</v>
      </c>
      <c r="T258" s="213">
        <f t="shared" ref="T258" si="496">COUNT(N258:N262)</f>
        <v>0</v>
      </c>
      <c r="U258" s="199"/>
      <c r="V258" s="200"/>
      <c r="W258" s="199"/>
      <c r="X258" s="200"/>
      <c r="Y258" s="199"/>
      <c r="Z258" s="200"/>
      <c r="AA258" s="207"/>
      <c r="AB258" s="213">
        <f t="shared" ref="AB258" si="497">+AA258+Z258+V258+Q258+R258+S258+T258+X258</f>
        <v>0</v>
      </c>
      <c r="AC258" s="204" t="str">
        <f t="shared" ref="AC258" si="498">IF(L258="","",(AB258/$AM258))</f>
        <v/>
      </c>
      <c r="AD258" s="199"/>
      <c r="AE258" s="200"/>
      <c r="AF258" s="204" t="str">
        <f t="shared" ref="AF258" si="499">IF(AD258="","",(AE258/$AM258))</f>
        <v/>
      </c>
      <c r="AG258" s="199"/>
      <c r="AH258" s="200"/>
      <c r="AI258" s="204" t="str">
        <f t="shared" ref="AI258" si="500">IF(AG258="","",(AH258/$AM258))</f>
        <v/>
      </c>
      <c r="AJ258" s="199"/>
      <c r="AK258" s="208"/>
      <c r="AL258" s="208"/>
      <c r="AM258" s="238">
        <f t="shared" ref="AM258" si="501">AK258+AB258+AH258+AE258</f>
        <v>0</v>
      </c>
    </row>
    <row r="259" spans="1:39" ht="15" customHeight="1" x14ac:dyDescent="0.25">
      <c r="A259" s="214"/>
      <c r="B259" s="199"/>
      <c r="C259" s="199"/>
      <c r="D259" s="199"/>
      <c r="E259" s="199"/>
      <c r="F259" s="236"/>
      <c r="G259" s="199"/>
      <c r="H259" s="216"/>
      <c r="I259" s="199"/>
      <c r="J259" s="216"/>
      <c r="K259" s="103"/>
      <c r="L259" s="103"/>
      <c r="M259" s="103"/>
      <c r="N259" s="102"/>
      <c r="O259" s="102"/>
      <c r="P259" s="105">
        <f t="shared" ref="P259:P262" si="502">N259*O259</f>
        <v>0</v>
      </c>
      <c r="Q259" s="213"/>
      <c r="R259" s="213"/>
      <c r="S259" s="213"/>
      <c r="T259" s="213"/>
      <c r="U259" s="199"/>
      <c r="V259" s="200"/>
      <c r="W259" s="199"/>
      <c r="X259" s="200"/>
      <c r="Y259" s="199"/>
      <c r="Z259" s="200"/>
      <c r="AA259" s="207"/>
      <c r="AB259" s="213"/>
      <c r="AC259" s="205"/>
      <c r="AD259" s="199"/>
      <c r="AE259" s="200"/>
      <c r="AF259" s="205"/>
      <c r="AG259" s="199"/>
      <c r="AH259" s="200"/>
      <c r="AI259" s="205"/>
      <c r="AJ259" s="199"/>
      <c r="AK259" s="209"/>
      <c r="AL259" s="209"/>
      <c r="AM259" s="239"/>
    </row>
    <row r="260" spans="1:39" ht="15" customHeight="1" x14ac:dyDescent="0.25">
      <c r="A260" s="214"/>
      <c r="B260" s="199"/>
      <c r="C260" s="199"/>
      <c r="D260" s="199"/>
      <c r="E260" s="199"/>
      <c r="F260" s="236"/>
      <c r="G260" s="199"/>
      <c r="H260" s="216"/>
      <c r="I260" s="199"/>
      <c r="J260" s="216"/>
      <c r="K260" s="103"/>
      <c r="L260" s="103"/>
      <c r="M260" s="103"/>
      <c r="N260" s="102"/>
      <c r="O260" s="102"/>
      <c r="P260" s="105">
        <f t="shared" si="502"/>
        <v>0</v>
      </c>
      <c r="Q260" s="213"/>
      <c r="R260" s="213"/>
      <c r="S260" s="213"/>
      <c r="T260" s="213"/>
      <c r="U260" s="199"/>
      <c r="V260" s="200"/>
      <c r="W260" s="199"/>
      <c r="X260" s="200"/>
      <c r="Y260" s="199"/>
      <c r="Z260" s="200"/>
      <c r="AA260" s="207"/>
      <c r="AB260" s="213"/>
      <c r="AC260" s="205"/>
      <c r="AD260" s="199"/>
      <c r="AE260" s="200"/>
      <c r="AF260" s="205"/>
      <c r="AG260" s="199"/>
      <c r="AH260" s="200"/>
      <c r="AI260" s="205"/>
      <c r="AJ260" s="199"/>
      <c r="AK260" s="209"/>
      <c r="AL260" s="209"/>
      <c r="AM260" s="239"/>
    </row>
    <row r="261" spans="1:39" ht="15" customHeight="1" x14ac:dyDescent="0.25">
      <c r="A261" s="214"/>
      <c r="B261" s="199"/>
      <c r="C261" s="199"/>
      <c r="D261" s="199"/>
      <c r="E261" s="199"/>
      <c r="F261" s="236"/>
      <c r="G261" s="199"/>
      <c r="H261" s="216"/>
      <c r="I261" s="199"/>
      <c r="J261" s="216"/>
      <c r="K261" s="103"/>
      <c r="L261" s="103"/>
      <c r="M261" s="103"/>
      <c r="N261" s="102"/>
      <c r="O261" s="102"/>
      <c r="P261" s="105">
        <f t="shared" si="502"/>
        <v>0</v>
      </c>
      <c r="Q261" s="213"/>
      <c r="R261" s="213"/>
      <c r="S261" s="213"/>
      <c r="T261" s="213"/>
      <c r="U261" s="199"/>
      <c r="V261" s="200"/>
      <c r="W261" s="199"/>
      <c r="X261" s="200"/>
      <c r="Y261" s="199"/>
      <c r="Z261" s="200"/>
      <c r="AA261" s="207"/>
      <c r="AB261" s="213"/>
      <c r="AC261" s="205"/>
      <c r="AD261" s="199"/>
      <c r="AE261" s="200"/>
      <c r="AF261" s="205"/>
      <c r="AG261" s="199"/>
      <c r="AH261" s="200"/>
      <c r="AI261" s="205"/>
      <c r="AJ261" s="199"/>
      <c r="AK261" s="209"/>
      <c r="AL261" s="209"/>
      <c r="AM261" s="239"/>
    </row>
    <row r="262" spans="1:39" ht="15" customHeight="1" x14ac:dyDescent="0.25">
      <c r="A262" s="214"/>
      <c r="B262" s="199"/>
      <c r="C262" s="199"/>
      <c r="D262" s="199"/>
      <c r="E262" s="199"/>
      <c r="F262" s="237"/>
      <c r="G262" s="199"/>
      <c r="H262" s="217"/>
      <c r="I262" s="199"/>
      <c r="J262" s="217"/>
      <c r="K262" s="103"/>
      <c r="L262" s="103"/>
      <c r="M262" s="103"/>
      <c r="N262" s="102"/>
      <c r="O262" s="102"/>
      <c r="P262" s="105">
        <f t="shared" si="502"/>
        <v>0</v>
      </c>
      <c r="Q262" s="213"/>
      <c r="R262" s="213"/>
      <c r="S262" s="213"/>
      <c r="T262" s="213"/>
      <c r="U262" s="199"/>
      <c r="V262" s="200"/>
      <c r="W262" s="199"/>
      <c r="X262" s="200"/>
      <c r="Y262" s="199"/>
      <c r="Z262" s="200"/>
      <c r="AA262" s="207"/>
      <c r="AB262" s="213"/>
      <c r="AC262" s="206"/>
      <c r="AD262" s="199"/>
      <c r="AE262" s="200"/>
      <c r="AF262" s="206"/>
      <c r="AG262" s="199"/>
      <c r="AH262" s="200"/>
      <c r="AI262" s="206"/>
      <c r="AJ262" s="199"/>
      <c r="AK262" s="210"/>
      <c r="AL262" s="210"/>
      <c r="AM262" s="239"/>
    </row>
    <row r="263" spans="1:39" ht="15" customHeight="1" x14ac:dyDescent="0.25">
      <c r="A263" s="214">
        <v>52</v>
      </c>
      <c r="B263" s="199"/>
      <c r="C263" s="199"/>
      <c r="D263" s="199"/>
      <c r="E263" s="199"/>
      <c r="F263" s="235" t="str">
        <f t="shared" ref="F263" si="503">IF(AM263=40,"TIEMPO COMPLETO",IF(AM263&gt;=20,"MEDIO TIEMPO",IF(AM263&gt;=1,"TIEMPO PARCIAL","")))</f>
        <v/>
      </c>
      <c r="G263" s="199"/>
      <c r="H263" s="215"/>
      <c r="I263" s="199"/>
      <c r="J263" s="215"/>
      <c r="K263" s="103"/>
      <c r="L263" s="103"/>
      <c r="M263" s="103"/>
      <c r="N263" s="102"/>
      <c r="O263" s="102"/>
      <c r="P263" s="105">
        <f>N263*O263</f>
        <v>0</v>
      </c>
      <c r="Q263" s="213">
        <f>SUM(P263:P267)</f>
        <v>0</v>
      </c>
      <c r="R263" s="213">
        <f t="shared" ref="R263" si="504">COUNT(N263:N267)</f>
        <v>0</v>
      </c>
      <c r="S263" s="213">
        <f t="shared" ref="S263" si="505">SUM(O263:O267)</f>
        <v>0</v>
      </c>
      <c r="T263" s="213">
        <f t="shared" ref="T263" si="506">COUNT(N263:N267)</f>
        <v>0</v>
      </c>
      <c r="U263" s="199"/>
      <c r="V263" s="200"/>
      <c r="W263" s="199"/>
      <c r="X263" s="200"/>
      <c r="Y263" s="199"/>
      <c r="Z263" s="200"/>
      <c r="AA263" s="207"/>
      <c r="AB263" s="213">
        <f t="shared" ref="AB263" si="507">+AA263+Z263+V263+Q263+R263+S263+T263+X263</f>
        <v>0</v>
      </c>
      <c r="AC263" s="204" t="str">
        <f t="shared" ref="AC263" si="508">IF(L263="","",(AB263/$AM263))</f>
        <v/>
      </c>
      <c r="AD263" s="199"/>
      <c r="AE263" s="200"/>
      <c r="AF263" s="204" t="str">
        <f t="shared" ref="AF263" si="509">IF(AD263="","",(AE263/$AM263))</f>
        <v/>
      </c>
      <c r="AG263" s="199"/>
      <c r="AH263" s="200"/>
      <c r="AI263" s="204" t="str">
        <f t="shared" ref="AI263" si="510">IF(AG263="","",(AH263/$AM263))</f>
        <v/>
      </c>
      <c r="AJ263" s="199"/>
      <c r="AK263" s="208"/>
      <c r="AL263" s="208"/>
      <c r="AM263" s="238">
        <f t="shared" ref="AM263" si="511">AK263+AB263+AH263+AE263</f>
        <v>0</v>
      </c>
    </row>
    <row r="264" spans="1:39" ht="15" customHeight="1" x14ac:dyDescent="0.25">
      <c r="A264" s="214"/>
      <c r="B264" s="199"/>
      <c r="C264" s="199"/>
      <c r="D264" s="199"/>
      <c r="E264" s="199"/>
      <c r="F264" s="236"/>
      <c r="G264" s="199"/>
      <c r="H264" s="216"/>
      <c r="I264" s="199"/>
      <c r="J264" s="216"/>
      <c r="K264" s="103"/>
      <c r="L264" s="103"/>
      <c r="M264" s="103"/>
      <c r="N264" s="102"/>
      <c r="O264" s="102"/>
      <c r="P264" s="105">
        <f t="shared" ref="P264:P267" si="512">N264*O264</f>
        <v>0</v>
      </c>
      <c r="Q264" s="213"/>
      <c r="R264" s="213"/>
      <c r="S264" s="213"/>
      <c r="T264" s="213"/>
      <c r="U264" s="199"/>
      <c r="V264" s="200"/>
      <c r="W264" s="199"/>
      <c r="X264" s="200"/>
      <c r="Y264" s="199"/>
      <c r="Z264" s="200"/>
      <c r="AA264" s="207"/>
      <c r="AB264" s="213"/>
      <c r="AC264" s="205"/>
      <c r="AD264" s="199"/>
      <c r="AE264" s="200"/>
      <c r="AF264" s="205"/>
      <c r="AG264" s="199"/>
      <c r="AH264" s="200"/>
      <c r="AI264" s="205"/>
      <c r="AJ264" s="199"/>
      <c r="AK264" s="209"/>
      <c r="AL264" s="209"/>
      <c r="AM264" s="239"/>
    </row>
    <row r="265" spans="1:39" ht="15" customHeight="1" x14ac:dyDescent="0.25">
      <c r="A265" s="214"/>
      <c r="B265" s="199"/>
      <c r="C265" s="199"/>
      <c r="D265" s="199"/>
      <c r="E265" s="199"/>
      <c r="F265" s="236"/>
      <c r="G265" s="199"/>
      <c r="H265" s="216"/>
      <c r="I265" s="199"/>
      <c r="J265" s="216"/>
      <c r="K265" s="103"/>
      <c r="L265" s="103"/>
      <c r="M265" s="103"/>
      <c r="N265" s="102"/>
      <c r="O265" s="102"/>
      <c r="P265" s="105">
        <f t="shared" si="512"/>
        <v>0</v>
      </c>
      <c r="Q265" s="213"/>
      <c r="R265" s="213"/>
      <c r="S265" s="213"/>
      <c r="T265" s="213"/>
      <c r="U265" s="199"/>
      <c r="V265" s="200"/>
      <c r="W265" s="199"/>
      <c r="X265" s="200"/>
      <c r="Y265" s="199"/>
      <c r="Z265" s="200"/>
      <c r="AA265" s="207"/>
      <c r="AB265" s="213"/>
      <c r="AC265" s="205"/>
      <c r="AD265" s="199"/>
      <c r="AE265" s="200"/>
      <c r="AF265" s="205"/>
      <c r="AG265" s="199"/>
      <c r="AH265" s="200"/>
      <c r="AI265" s="205"/>
      <c r="AJ265" s="199"/>
      <c r="AK265" s="209"/>
      <c r="AL265" s="209"/>
      <c r="AM265" s="239"/>
    </row>
    <row r="266" spans="1:39" ht="15" customHeight="1" x14ac:dyDescent="0.25">
      <c r="A266" s="214"/>
      <c r="B266" s="199"/>
      <c r="C266" s="199"/>
      <c r="D266" s="199"/>
      <c r="E266" s="199"/>
      <c r="F266" s="236"/>
      <c r="G266" s="199"/>
      <c r="H266" s="216"/>
      <c r="I266" s="199"/>
      <c r="J266" s="216"/>
      <c r="K266" s="103"/>
      <c r="L266" s="103"/>
      <c r="M266" s="103"/>
      <c r="N266" s="102"/>
      <c r="O266" s="102"/>
      <c r="P266" s="105">
        <f t="shared" si="512"/>
        <v>0</v>
      </c>
      <c r="Q266" s="213"/>
      <c r="R266" s="213"/>
      <c r="S266" s="213"/>
      <c r="T266" s="213"/>
      <c r="U266" s="199"/>
      <c r="V266" s="200"/>
      <c r="W266" s="199"/>
      <c r="X266" s="200"/>
      <c r="Y266" s="199"/>
      <c r="Z266" s="200"/>
      <c r="AA266" s="207"/>
      <c r="AB266" s="213"/>
      <c r="AC266" s="205"/>
      <c r="AD266" s="199"/>
      <c r="AE266" s="200"/>
      <c r="AF266" s="205"/>
      <c r="AG266" s="199"/>
      <c r="AH266" s="200"/>
      <c r="AI266" s="205"/>
      <c r="AJ266" s="199"/>
      <c r="AK266" s="209"/>
      <c r="AL266" s="209"/>
      <c r="AM266" s="239"/>
    </row>
    <row r="267" spans="1:39" ht="15" customHeight="1" x14ac:dyDescent="0.25">
      <c r="A267" s="214"/>
      <c r="B267" s="199"/>
      <c r="C267" s="199"/>
      <c r="D267" s="199"/>
      <c r="E267" s="199"/>
      <c r="F267" s="237"/>
      <c r="G267" s="199"/>
      <c r="H267" s="217"/>
      <c r="I267" s="199"/>
      <c r="J267" s="217"/>
      <c r="K267" s="103"/>
      <c r="L267" s="103"/>
      <c r="M267" s="103"/>
      <c r="N267" s="102"/>
      <c r="O267" s="102"/>
      <c r="P267" s="105">
        <f t="shared" si="512"/>
        <v>0</v>
      </c>
      <c r="Q267" s="213"/>
      <c r="R267" s="213"/>
      <c r="S267" s="213"/>
      <c r="T267" s="213"/>
      <c r="U267" s="199"/>
      <c r="V267" s="200"/>
      <c r="W267" s="199"/>
      <c r="X267" s="200"/>
      <c r="Y267" s="199"/>
      <c r="Z267" s="200"/>
      <c r="AA267" s="207"/>
      <c r="AB267" s="213"/>
      <c r="AC267" s="206"/>
      <c r="AD267" s="199"/>
      <c r="AE267" s="200"/>
      <c r="AF267" s="206"/>
      <c r="AG267" s="199"/>
      <c r="AH267" s="200"/>
      <c r="AI267" s="206"/>
      <c r="AJ267" s="199"/>
      <c r="AK267" s="210"/>
      <c r="AL267" s="210"/>
      <c r="AM267" s="239"/>
    </row>
    <row r="268" spans="1:39" ht="15" customHeight="1" x14ac:dyDescent="0.25">
      <c r="A268" s="214">
        <v>53</v>
      </c>
      <c r="B268" s="199"/>
      <c r="C268" s="199"/>
      <c r="D268" s="199"/>
      <c r="E268" s="199"/>
      <c r="F268" s="235" t="str">
        <f t="shared" ref="F268" si="513">IF(AM268=40,"TIEMPO COMPLETO",IF(AM268&gt;=20,"MEDIO TIEMPO",IF(AM268&gt;=1,"TIEMPO PARCIAL","")))</f>
        <v/>
      </c>
      <c r="G268" s="199"/>
      <c r="H268" s="215"/>
      <c r="I268" s="199"/>
      <c r="J268" s="215"/>
      <c r="K268" s="103"/>
      <c r="L268" s="103"/>
      <c r="M268" s="103"/>
      <c r="N268" s="102"/>
      <c r="O268" s="102"/>
      <c r="P268" s="105">
        <f>N268*O268</f>
        <v>0</v>
      </c>
      <c r="Q268" s="213">
        <f>SUM(P268:P272)</f>
        <v>0</v>
      </c>
      <c r="R268" s="213">
        <f t="shared" ref="R268" si="514">COUNT(N268:N272)</f>
        <v>0</v>
      </c>
      <c r="S268" s="213">
        <f t="shared" ref="S268" si="515">SUM(O268:O272)</f>
        <v>0</v>
      </c>
      <c r="T268" s="213">
        <f t="shared" ref="T268" si="516">COUNT(N268:N272)</f>
        <v>0</v>
      </c>
      <c r="U268" s="199"/>
      <c r="V268" s="200"/>
      <c r="W268" s="199"/>
      <c r="X268" s="200"/>
      <c r="Y268" s="199"/>
      <c r="Z268" s="200"/>
      <c r="AA268" s="207"/>
      <c r="AB268" s="213">
        <f t="shared" ref="AB268" si="517">+AA268+Z268+V268+Q268+R268+S268+T268+X268</f>
        <v>0</v>
      </c>
      <c r="AC268" s="204" t="str">
        <f t="shared" ref="AC268" si="518">IF(L268="","",(AB268/$AM268))</f>
        <v/>
      </c>
      <c r="AD268" s="199"/>
      <c r="AE268" s="200"/>
      <c r="AF268" s="204" t="str">
        <f t="shared" ref="AF268" si="519">IF(AD268="","",(AE268/$AM268))</f>
        <v/>
      </c>
      <c r="AG268" s="199"/>
      <c r="AH268" s="200"/>
      <c r="AI268" s="204" t="str">
        <f t="shared" ref="AI268" si="520">IF(AG268="","",(AH268/$AM268))</f>
        <v/>
      </c>
      <c r="AJ268" s="199"/>
      <c r="AK268" s="208"/>
      <c r="AL268" s="208"/>
      <c r="AM268" s="238">
        <f t="shared" ref="AM268" si="521">AK268+AB268+AH268+AE268</f>
        <v>0</v>
      </c>
    </row>
    <row r="269" spans="1:39" ht="15" customHeight="1" x14ac:dyDescent="0.25">
      <c r="A269" s="214"/>
      <c r="B269" s="199"/>
      <c r="C269" s="199"/>
      <c r="D269" s="199"/>
      <c r="E269" s="199"/>
      <c r="F269" s="236"/>
      <c r="G269" s="199"/>
      <c r="H269" s="216"/>
      <c r="I269" s="199"/>
      <c r="J269" s="216"/>
      <c r="K269" s="103"/>
      <c r="L269" s="103"/>
      <c r="M269" s="103"/>
      <c r="N269" s="102"/>
      <c r="O269" s="102"/>
      <c r="P269" s="105">
        <f t="shared" ref="P269:P272" si="522">N269*O269</f>
        <v>0</v>
      </c>
      <c r="Q269" s="213"/>
      <c r="R269" s="213"/>
      <c r="S269" s="213"/>
      <c r="T269" s="213"/>
      <c r="U269" s="199"/>
      <c r="V269" s="200"/>
      <c r="W269" s="199"/>
      <c r="X269" s="200"/>
      <c r="Y269" s="199"/>
      <c r="Z269" s="200"/>
      <c r="AA269" s="207"/>
      <c r="AB269" s="213"/>
      <c r="AC269" s="205"/>
      <c r="AD269" s="199"/>
      <c r="AE269" s="200"/>
      <c r="AF269" s="205"/>
      <c r="AG269" s="199"/>
      <c r="AH269" s="200"/>
      <c r="AI269" s="205"/>
      <c r="AJ269" s="199"/>
      <c r="AK269" s="209"/>
      <c r="AL269" s="209"/>
      <c r="AM269" s="239"/>
    </row>
    <row r="270" spans="1:39" ht="15" customHeight="1" x14ac:dyDescent="0.25">
      <c r="A270" s="214"/>
      <c r="B270" s="199"/>
      <c r="C270" s="199"/>
      <c r="D270" s="199"/>
      <c r="E270" s="199"/>
      <c r="F270" s="236"/>
      <c r="G270" s="199"/>
      <c r="H270" s="216"/>
      <c r="I270" s="199"/>
      <c r="J270" s="216"/>
      <c r="K270" s="103"/>
      <c r="L270" s="103"/>
      <c r="M270" s="103"/>
      <c r="N270" s="102"/>
      <c r="O270" s="102"/>
      <c r="P270" s="105">
        <f t="shared" si="522"/>
        <v>0</v>
      </c>
      <c r="Q270" s="213"/>
      <c r="R270" s="213"/>
      <c r="S270" s="213"/>
      <c r="T270" s="213"/>
      <c r="U270" s="199"/>
      <c r="V270" s="200"/>
      <c r="W270" s="199"/>
      <c r="X270" s="200"/>
      <c r="Y270" s="199"/>
      <c r="Z270" s="200"/>
      <c r="AA270" s="207"/>
      <c r="AB270" s="213"/>
      <c r="AC270" s="205"/>
      <c r="AD270" s="199"/>
      <c r="AE270" s="200"/>
      <c r="AF270" s="205"/>
      <c r="AG270" s="199"/>
      <c r="AH270" s="200"/>
      <c r="AI270" s="205"/>
      <c r="AJ270" s="199"/>
      <c r="AK270" s="209"/>
      <c r="AL270" s="209"/>
      <c r="AM270" s="239"/>
    </row>
    <row r="271" spans="1:39" ht="15" customHeight="1" x14ac:dyDescent="0.25">
      <c r="A271" s="214"/>
      <c r="B271" s="199"/>
      <c r="C271" s="199"/>
      <c r="D271" s="199"/>
      <c r="E271" s="199"/>
      <c r="F271" s="236"/>
      <c r="G271" s="199"/>
      <c r="H271" s="216"/>
      <c r="I271" s="199"/>
      <c r="J271" s="216"/>
      <c r="K271" s="103"/>
      <c r="L271" s="103"/>
      <c r="M271" s="103"/>
      <c r="N271" s="102"/>
      <c r="O271" s="102"/>
      <c r="P271" s="105">
        <f t="shared" si="522"/>
        <v>0</v>
      </c>
      <c r="Q271" s="213"/>
      <c r="R271" s="213"/>
      <c r="S271" s="213"/>
      <c r="T271" s="213"/>
      <c r="U271" s="199"/>
      <c r="V271" s="200"/>
      <c r="W271" s="199"/>
      <c r="X271" s="200"/>
      <c r="Y271" s="199"/>
      <c r="Z271" s="200"/>
      <c r="AA271" s="207"/>
      <c r="AB271" s="213"/>
      <c r="AC271" s="205"/>
      <c r="AD271" s="199"/>
      <c r="AE271" s="200"/>
      <c r="AF271" s="205"/>
      <c r="AG271" s="199"/>
      <c r="AH271" s="200"/>
      <c r="AI271" s="205"/>
      <c r="AJ271" s="199"/>
      <c r="AK271" s="209"/>
      <c r="AL271" s="209"/>
      <c r="AM271" s="239"/>
    </row>
    <row r="272" spans="1:39" ht="15" customHeight="1" x14ac:dyDescent="0.25">
      <c r="A272" s="214"/>
      <c r="B272" s="199"/>
      <c r="C272" s="199"/>
      <c r="D272" s="199"/>
      <c r="E272" s="199"/>
      <c r="F272" s="237"/>
      <c r="G272" s="199"/>
      <c r="H272" s="217"/>
      <c r="I272" s="199"/>
      <c r="J272" s="217"/>
      <c r="K272" s="103"/>
      <c r="L272" s="103"/>
      <c r="M272" s="103"/>
      <c r="N272" s="102"/>
      <c r="O272" s="102"/>
      <c r="P272" s="105">
        <f t="shared" si="522"/>
        <v>0</v>
      </c>
      <c r="Q272" s="213"/>
      <c r="R272" s="213"/>
      <c r="S272" s="213"/>
      <c r="T272" s="213"/>
      <c r="U272" s="199"/>
      <c r="V272" s="200"/>
      <c r="W272" s="199"/>
      <c r="X272" s="200"/>
      <c r="Y272" s="199"/>
      <c r="Z272" s="200"/>
      <c r="AA272" s="207"/>
      <c r="AB272" s="213"/>
      <c r="AC272" s="206"/>
      <c r="AD272" s="199"/>
      <c r="AE272" s="200"/>
      <c r="AF272" s="206"/>
      <c r="AG272" s="199"/>
      <c r="AH272" s="200"/>
      <c r="AI272" s="206"/>
      <c r="AJ272" s="199"/>
      <c r="AK272" s="210"/>
      <c r="AL272" s="210"/>
      <c r="AM272" s="239"/>
    </row>
    <row r="273" spans="1:39" ht="15" customHeight="1" x14ac:dyDescent="0.25">
      <c r="A273" s="214">
        <v>54</v>
      </c>
      <c r="B273" s="199"/>
      <c r="C273" s="199"/>
      <c r="D273" s="199"/>
      <c r="E273" s="199"/>
      <c r="F273" s="235" t="str">
        <f t="shared" ref="F273" si="523">IF(AM273=40,"TIEMPO COMPLETO",IF(AM273&gt;=20,"MEDIO TIEMPO",IF(AM273&gt;=1,"TIEMPO PARCIAL","")))</f>
        <v/>
      </c>
      <c r="G273" s="199"/>
      <c r="H273" s="215"/>
      <c r="I273" s="199"/>
      <c r="J273" s="215"/>
      <c r="K273" s="103"/>
      <c r="L273" s="103"/>
      <c r="M273" s="103"/>
      <c r="N273" s="102"/>
      <c r="O273" s="102"/>
      <c r="P273" s="105">
        <f>N273*O273</f>
        <v>0</v>
      </c>
      <c r="Q273" s="213">
        <f>SUM(P273:P277)</f>
        <v>0</v>
      </c>
      <c r="R273" s="213">
        <f t="shared" ref="R273" si="524">COUNT(N273:N277)</f>
        <v>0</v>
      </c>
      <c r="S273" s="213">
        <f t="shared" ref="S273" si="525">SUM(O273:O277)</f>
        <v>0</v>
      </c>
      <c r="T273" s="213">
        <f t="shared" ref="T273" si="526">COUNT(N273:N277)</f>
        <v>0</v>
      </c>
      <c r="U273" s="199"/>
      <c r="V273" s="200"/>
      <c r="W273" s="199"/>
      <c r="X273" s="200"/>
      <c r="Y273" s="199"/>
      <c r="Z273" s="200"/>
      <c r="AA273" s="207"/>
      <c r="AB273" s="213">
        <f t="shared" ref="AB273" si="527">+AA273+Z273+V273+Q273+R273+S273+T273+X273</f>
        <v>0</v>
      </c>
      <c r="AC273" s="204" t="str">
        <f t="shared" ref="AC273" si="528">IF(L273="","",(AB273/$AM273))</f>
        <v/>
      </c>
      <c r="AD273" s="199"/>
      <c r="AE273" s="200"/>
      <c r="AF273" s="204" t="str">
        <f t="shared" ref="AF273" si="529">IF(AD273="","",(AE273/$AM273))</f>
        <v/>
      </c>
      <c r="AG273" s="199"/>
      <c r="AH273" s="200"/>
      <c r="AI273" s="204" t="str">
        <f t="shared" ref="AI273" si="530">IF(AG273="","",(AH273/$AM273))</f>
        <v/>
      </c>
      <c r="AJ273" s="199"/>
      <c r="AK273" s="208"/>
      <c r="AL273" s="208"/>
      <c r="AM273" s="238">
        <f t="shared" ref="AM273" si="531">AK273+AB273+AH273+AE273</f>
        <v>0</v>
      </c>
    </row>
    <row r="274" spans="1:39" ht="15" customHeight="1" x14ac:dyDescent="0.25">
      <c r="A274" s="214"/>
      <c r="B274" s="199"/>
      <c r="C274" s="199"/>
      <c r="D274" s="199"/>
      <c r="E274" s="199"/>
      <c r="F274" s="236"/>
      <c r="G274" s="199"/>
      <c r="H274" s="216"/>
      <c r="I274" s="199"/>
      <c r="J274" s="216"/>
      <c r="K274" s="103"/>
      <c r="L274" s="103"/>
      <c r="M274" s="103"/>
      <c r="N274" s="102"/>
      <c r="O274" s="102"/>
      <c r="P274" s="105">
        <f t="shared" ref="P274:P277" si="532">N274*O274</f>
        <v>0</v>
      </c>
      <c r="Q274" s="213"/>
      <c r="R274" s="213"/>
      <c r="S274" s="213"/>
      <c r="T274" s="213"/>
      <c r="U274" s="199"/>
      <c r="V274" s="200"/>
      <c r="W274" s="199"/>
      <c r="X274" s="200"/>
      <c r="Y274" s="199"/>
      <c r="Z274" s="200"/>
      <c r="AA274" s="207"/>
      <c r="AB274" s="213"/>
      <c r="AC274" s="205"/>
      <c r="AD274" s="199"/>
      <c r="AE274" s="200"/>
      <c r="AF274" s="205"/>
      <c r="AG274" s="199"/>
      <c r="AH274" s="200"/>
      <c r="AI274" s="205"/>
      <c r="AJ274" s="199"/>
      <c r="AK274" s="209"/>
      <c r="AL274" s="209"/>
      <c r="AM274" s="239"/>
    </row>
    <row r="275" spans="1:39" ht="15" customHeight="1" x14ac:dyDescent="0.25">
      <c r="A275" s="214"/>
      <c r="B275" s="199"/>
      <c r="C275" s="199"/>
      <c r="D275" s="199"/>
      <c r="E275" s="199"/>
      <c r="F275" s="236"/>
      <c r="G275" s="199"/>
      <c r="H275" s="216"/>
      <c r="I275" s="199"/>
      <c r="J275" s="216"/>
      <c r="K275" s="103"/>
      <c r="L275" s="103"/>
      <c r="M275" s="103"/>
      <c r="N275" s="102"/>
      <c r="O275" s="102"/>
      <c r="P275" s="105">
        <f t="shared" si="532"/>
        <v>0</v>
      </c>
      <c r="Q275" s="213"/>
      <c r="R275" s="213"/>
      <c r="S275" s="213"/>
      <c r="T275" s="213"/>
      <c r="U275" s="199"/>
      <c r="V275" s="200"/>
      <c r="W275" s="199"/>
      <c r="X275" s="200"/>
      <c r="Y275" s="199"/>
      <c r="Z275" s="200"/>
      <c r="AA275" s="207"/>
      <c r="AB275" s="213"/>
      <c r="AC275" s="205"/>
      <c r="AD275" s="199"/>
      <c r="AE275" s="200"/>
      <c r="AF275" s="205"/>
      <c r="AG275" s="199"/>
      <c r="AH275" s="200"/>
      <c r="AI275" s="205"/>
      <c r="AJ275" s="199"/>
      <c r="AK275" s="209"/>
      <c r="AL275" s="209"/>
      <c r="AM275" s="239"/>
    </row>
    <row r="276" spans="1:39" ht="15" customHeight="1" x14ac:dyDescent="0.25">
      <c r="A276" s="214"/>
      <c r="B276" s="199"/>
      <c r="C276" s="199"/>
      <c r="D276" s="199"/>
      <c r="E276" s="199"/>
      <c r="F276" s="236"/>
      <c r="G276" s="199"/>
      <c r="H276" s="216"/>
      <c r="I276" s="199"/>
      <c r="J276" s="216"/>
      <c r="K276" s="103"/>
      <c r="L276" s="103"/>
      <c r="M276" s="103"/>
      <c r="N276" s="102"/>
      <c r="O276" s="102"/>
      <c r="P276" s="105">
        <f t="shared" si="532"/>
        <v>0</v>
      </c>
      <c r="Q276" s="213"/>
      <c r="R276" s="213"/>
      <c r="S276" s="213"/>
      <c r="T276" s="213"/>
      <c r="U276" s="199"/>
      <c r="V276" s="200"/>
      <c r="W276" s="199"/>
      <c r="X276" s="200"/>
      <c r="Y276" s="199"/>
      <c r="Z276" s="200"/>
      <c r="AA276" s="207"/>
      <c r="AB276" s="213"/>
      <c r="AC276" s="205"/>
      <c r="AD276" s="199"/>
      <c r="AE276" s="200"/>
      <c r="AF276" s="205"/>
      <c r="AG276" s="199"/>
      <c r="AH276" s="200"/>
      <c r="AI276" s="205"/>
      <c r="AJ276" s="199"/>
      <c r="AK276" s="209"/>
      <c r="AL276" s="209"/>
      <c r="AM276" s="239"/>
    </row>
    <row r="277" spans="1:39" ht="15" customHeight="1" x14ac:dyDescent="0.25">
      <c r="A277" s="214"/>
      <c r="B277" s="199"/>
      <c r="C277" s="199"/>
      <c r="D277" s="199"/>
      <c r="E277" s="199"/>
      <c r="F277" s="237"/>
      <c r="G277" s="199"/>
      <c r="H277" s="217"/>
      <c r="I277" s="199"/>
      <c r="J277" s="217"/>
      <c r="K277" s="103"/>
      <c r="L277" s="103"/>
      <c r="M277" s="103"/>
      <c r="N277" s="102"/>
      <c r="O277" s="102"/>
      <c r="P277" s="105">
        <f t="shared" si="532"/>
        <v>0</v>
      </c>
      <c r="Q277" s="213"/>
      <c r="R277" s="213"/>
      <c r="S277" s="213"/>
      <c r="T277" s="213"/>
      <c r="U277" s="199"/>
      <c r="V277" s="200"/>
      <c r="W277" s="199"/>
      <c r="X277" s="200"/>
      <c r="Y277" s="199"/>
      <c r="Z277" s="200"/>
      <c r="AA277" s="207"/>
      <c r="AB277" s="213"/>
      <c r="AC277" s="206"/>
      <c r="AD277" s="199"/>
      <c r="AE277" s="200"/>
      <c r="AF277" s="206"/>
      <c r="AG277" s="199"/>
      <c r="AH277" s="200"/>
      <c r="AI277" s="206"/>
      <c r="AJ277" s="199"/>
      <c r="AK277" s="210"/>
      <c r="AL277" s="210"/>
      <c r="AM277" s="239"/>
    </row>
    <row r="278" spans="1:39" ht="15" customHeight="1" x14ac:dyDescent="0.25">
      <c r="A278" s="214">
        <v>55</v>
      </c>
      <c r="B278" s="199"/>
      <c r="C278" s="199"/>
      <c r="D278" s="199"/>
      <c r="E278" s="199"/>
      <c r="F278" s="235" t="str">
        <f t="shared" ref="F278" si="533">IF(AM278=40,"TIEMPO COMPLETO",IF(AM278&gt;=20,"MEDIO TIEMPO",IF(AM278&gt;=1,"TIEMPO PARCIAL","")))</f>
        <v/>
      </c>
      <c r="G278" s="199"/>
      <c r="H278" s="215"/>
      <c r="I278" s="199"/>
      <c r="J278" s="215"/>
      <c r="K278" s="103"/>
      <c r="L278" s="103"/>
      <c r="M278" s="103"/>
      <c r="N278" s="102"/>
      <c r="O278" s="102"/>
      <c r="P278" s="105">
        <f>N278*O278</f>
        <v>0</v>
      </c>
      <c r="Q278" s="213">
        <f>SUM(P278:P282)</f>
        <v>0</v>
      </c>
      <c r="R278" s="213">
        <f t="shared" ref="R278" si="534">COUNT(N278:N282)</f>
        <v>0</v>
      </c>
      <c r="S278" s="213">
        <f t="shared" ref="S278" si="535">SUM(O278:O282)</f>
        <v>0</v>
      </c>
      <c r="T278" s="213">
        <f t="shared" ref="T278" si="536">COUNT(N278:N282)</f>
        <v>0</v>
      </c>
      <c r="U278" s="199"/>
      <c r="V278" s="200"/>
      <c r="W278" s="199"/>
      <c r="X278" s="200"/>
      <c r="Y278" s="199"/>
      <c r="Z278" s="200"/>
      <c r="AA278" s="207"/>
      <c r="AB278" s="213">
        <f t="shared" ref="AB278" si="537">+AA278+Z278+V278+Q278+R278+S278+T278+X278</f>
        <v>0</v>
      </c>
      <c r="AC278" s="204" t="str">
        <f t="shared" ref="AC278" si="538">IF(L278="","",(AB278/$AM278))</f>
        <v/>
      </c>
      <c r="AD278" s="199"/>
      <c r="AE278" s="200"/>
      <c r="AF278" s="204" t="str">
        <f t="shared" ref="AF278" si="539">IF(AD278="","",(AE278/$AM278))</f>
        <v/>
      </c>
      <c r="AG278" s="199"/>
      <c r="AH278" s="200"/>
      <c r="AI278" s="204" t="str">
        <f t="shared" ref="AI278" si="540">IF(AG278="","",(AH278/$AM278))</f>
        <v/>
      </c>
      <c r="AJ278" s="199"/>
      <c r="AK278" s="208"/>
      <c r="AL278" s="208"/>
      <c r="AM278" s="238">
        <f t="shared" ref="AM278" si="541">AK278+AB278+AH278+AE278</f>
        <v>0</v>
      </c>
    </row>
    <row r="279" spans="1:39" ht="15" customHeight="1" x14ac:dyDescent="0.25">
      <c r="A279" s="214"/>
      <c r="B279" s="199"/>
      <c r="C279" s="199"/>
      <c r="D279" s="199"/>
      <c r="E279" s="199"/>
      <c r="F279" s="236"/>
      <c r="G279" s="199"/>
      <c r="H279" s="216"/>
      <c r="I279" s="199"/>
      <c r="J279" s="216"/>
      <c r="K279" s="103"/>
      <c r="L279" s="103"/>
      <c r="M279" s="103"/>
      <c r="N279" s="102"/>
      <c r="O279" s="102"/>
      <c r="P279" s="105">
        <f t="shared" ref="P279:P282" si="542">N279*O279</f>
        <v>0</v>
      </c>
      <c r="Q279" s="213"/>
      <c r="R279" s="213"/>
      <c r="S279" s="213"/>
      <c r="T279" s="213"/>
      <c r="U279" s="199"/>
      <c r="V279" s="200"/>
      <c r="W279" s="199"/>
      <c r="X279" s="200"/>
      <c r="Y279" s="199"/>
      <c r="Z279" s="200"/>
      <c r="AA279" s="207"/>
      <c r="AB279" s="213"/>
      <c r="AC279" s="205"/>
      <c r="AD279" s="199"/>
      <c r="AE279" s="200"/>
      <c r="AF279" s="205"/>
      <c r="AG279" s="199"/>
      <c r="AH279" s="200"/>
      <c r="AI279" s="205"/>
      <c r="AJ279" s="199"/>
      <c r="AK279" s="209"/>
      <c r="AL279" s="209"/>
      <c r="AM279" s="239"/>
    </row>
    <row r="280" spans="1:39" ht="15" customHeight="1" x14ac:dyDescent="0.25">
      <c r="A280" s="214"/>
      <c r="B280" s="199"/>
      <c r="C280" s="199"/>
      <c r="D280" s="199"/>
      <c r="E280" s="199"/>
      <c r="F280" s="236"/>
      <c r="G280" s="199"/>
      <c r="H280" s="216"/>
      <c r="I280" s="199"/>
      <c r="J280" s="216"/>
      <c r="K280" s="103"/>
      <c r="L280" s="103"/>
      <c r="M280" s="103"/>
      <c r="N280" s="102"/>
      <c r="O280" s="102"/>
      <c r="P280" s="105">
        <f t="shared" si="542"/>
        <v>0</v>
      </c>
      <c r="Q280" s="213"/>
      <c r="R280" s="213"/>
      <c r="S280" s="213"/>
      <c r="T280" s="213"/>
      <c r="U280" s="199"/>
      <c r="V280" s="200"/>
      <c r="W280" s="199"/>
      <c r="X280" s="200"/>
      <c r="Y280" s="199"/>
      <c r="Z280" s="200"/>
      <c r="AA280" s="207"/>
      <c r="AB280" s="213"/>
      <c r="AC280" s="205"/>
      <c r="AD280" s="199"/>
      <c r="AE280" s="200"/>
      <c r="AF280" s="205"/>
      <c r="AG280" s="199"/>
      <c r="AH280" s="200"/>
      <c r="AI280" s="205"/>
      <c r="AJ280" s="199"/>
      <c r="AK280" s="209"/>
      <c r="AL280" s="209"/>
      <c r="AM280" s="239"/>
    </row>
    <row r="281" spans="1:39" ht="15" customHeight="1" x14ac:dyDescent="0.25">
      <c r="A281" s="214"/>
      <c r="B281" s="199"/>
      <c r="C281" s="199"/>
      <c r="D281" s="199"/>
      <c r="E281" s="199"/>
      <c r="F281" s="236"/>
      <c r="G281" s="199"/>
      <c r="H281" s="216"/>
      <c r="I281" s="199"/>
      <c r="J281" s="216"/>
      <c r="K281" s="103"/>
      <c r="L281" s="103"/>
      <c r="M281" s="103"/>
      <c r="N281" s="102"/>
      <c r="O281" s="102"/>
      <c r="P281" s="105">
        <f t="shared" si="542"/>
        <v>0</v>
      </c>
      <c r="Q281" s="213"/>
      <c r="R281" s="213"/>
      <c r="S281" s="213"/>
      <c r="T281" s="213"/>
      <c r="U281" s="199"/>
      <c r="V281" s="200"/>
      <c r="W281" s="199"/>
      <c r="X281" s="200"/>
      <c r="Y281" s="199"/>
      <c r="Z281" s="200"/>
      <c r="AA281" s="207"/>
      <c r="AB281" s="213"/>
      <c r="AC281" s="205"/>
      <c r="AD281" s="199"/>
      <c r="AE281" s="200"/>
      <c r="AF281" s="205"/>
      <c r="AG281" s="199"/>
      <c r="AH281" s="200"/>
      <c r="AI281" s="205"/>
      <c r="AJ281" s="199"/>
      <c r="AK281" s="209"/>
      <c r="AL281" s="209"/>
      <c r="AM281" s="239"/>
    </row>
    <row r="282" spans="1:39" ht="15" customHeight="1" x14ac:dyDescent="0.25">
      <c r="A282" s="214"/>
      <c r="B282" s="199"/>
      <c r="C282" s="199"/>
      <c r="D282" s="199"/>
      <c r="E282" s="199"/>
      <c r="F282" s="237"/>
      <c r="G282" s="199"/>
      <c r="H282" s="217"/>
      <c r="I282" s="199"/>
      <c r="J282" s="217"/>
      <c r="K282" s="103"/>
      <c r="L282" s="103"/>
      <c r="M282" s="103"/>
      <c r="N282" s="102"/>
      <c r="O282" s="102"/>
      <c r="P282" s="105">
        <f t="shared" si="542"/>
        <v>0</v>
      </c>
      <c r="Q282" s="213"/>
      <c r="R282" s="213"/>
      <c r="S282" s="213"/>
      <c r="T282" s="213"/>
      <c r="U282" s="199"/>
      <c r="V282" s="200"/>
      <c r="W282" s="199"/>
      <c r="X282" s="200"/>
      <c r="Y282" s="199"/>
      <c r="Z282" s="200"/>
      <c r="AA282" s="207"/>
      <c r="AB282" s="213"/>
      <c r="AC282" s="206"/>
      <c r="AD282" s="199"/>
      <c r="AE282" s="200"/>
      <c r="AF282" s="206"/>
      <c r="AG282" s="199"/>
      <c r="AH282" s="200"/>
      <c r="AI282" s="206"/>
      <c r="AJ282" s="199"/>
      <c r="AK282" s="210"/>
      <c r="AL282" s="210"/>
      <c r="AM282" s="239"/>
    </row>
    <row r="283" spans="1:39" ht="15" customHeight="1" x14ac:dyDescent="0.25">
      <c r="A283" s="214">
        <v>56</v>
      </c>
      <c r="B283" s="199"/>
      <c r="C283" s="199"/>
      <c r="D283" s="199"/>
      <c r="E283" s="199"/>
      <c r="F283" s="235" t="str">
        <f t="shared" ref="F283" si="543">IF(AM283=40,"TIEMPO COMPLETO",IF(AM283&gt;=20,"MEDIO TIEMPO",IF(AM283&gt;=1,"TIEMPO PARCIAL","")))</f>
        <v/>
      </c>
      <c r="G283" s="199"/>
      <c r="H283" s="215"/>
      <c r="I283" s="199"/>
      <c r="J283" s="215"/>
      <c r="K283" s="103"/>
      <c r="L283" s="103"/>
      <c r="M283" s="103"/>
      <c r="N283" s="102"/>
      <c r="O283" s="102"/>
      <c r="P283" s="105">
        <f>N283*O283</f>
        <v>0</v>
      </c>
      <c r="Q283" s="213">
        <f>SUM(P283:P287)</f>
        <v>0</v>
      </c>
      <c r="R283" s="213">
        <f t="shared" ref="R283" si="544">COUNT(N283:N287)</f>
        <v>0</v>
      </c>
      <c r="S283" s="213">
        <f t="shared" ref="S283" si="545">SUM(O283:O287)</f>
        <v>0</v>
      </c>
      <c r="T283" s="213">
        <f t="shared" ref="T283" si="546">COUNT(N283:N287)</f>
        <v>0</v>
      </c>
      <c r="U283" s="199"/>
      <c r="V283" s="200"/>
      <c r="W283" s="199"/>
      <c r="X283" s="200"/>
      <c r="Y283" s="199"/>
      <c r="Z283" s="200"/>
      <c r="AA283" s="207"/>
      <c r="AB283" s="213">
        <f t="shared" ref="AB283" si="547">+AA283+Z283+V283+Q283+R283+S283+T283+X283</f>
        <v>0</v>
      </c>
      <c r="AC283" s="204" t="str">
        <f t="shared" ref="AC283" si="548">IF(L283="","",(AB283/$AM283))</f>
        <v/>
      </c>
      <c r="AD283" s="199"/>
      <c r="AE283" s="200"/>
      <c r="AF283" s="204" t="str">
        <f t="shared" ref="AF283" si="549">IF(AD283="","",(AE283/$AM283))</f>
        <v/>
      </c>
      <c r="AG283" s="199"/>
      <c r="AH283" s="200"/>
      <c r="AI283" s="204" t="str">
        <f t="shared" ref="AI283" si="550">IF(AG283="","",(AH283/$AM283))</f>
        <v/>
      </c>
      <c r="AJ283" s="199"/>
      <c r="AK283" s="208"/>
      <c r="AL283" s="208"/>
      <c r="AM283" s="238">
        <f t="shared" ref="AM283" si="551">AK283+AB283+AH283+AE283</f>
        <v>0</v>
      </c>
    </row>
    <row r="284" spans="1:39" ht="15" customHeight="1" x14ac:dyDescent="0.25">
      <c r="A284" s="214"/>
      <c r="B284" s="199"/>
      <c r="C284" s="199"/>
      <c r="D284" s="199"/>
      <c r="E284" s="199"/>
      <c r="F284" s="236"/>
      <c r="G284" s="199"/>
      <c r="H284" s="216"/>
      <c r="I284" s="199"/>
      <c r="J284" s="216"/>
      <c r="K284" s="103"/>
      <c r="L284" s="103"/>
      <c r="M284" s="103"/>
      <c r="N284" s="102"/>
      <c r="O284" s="102"/>
      <c r="P284" s="105">
        <f t="shared" ref="P284:P287" si="552">N284*O284</f>
        <v>0</v>
      </c>
      <c r="Q284" s="213"/>
      <c r="R284" s="213"/>
      <c r="S284" s="213"/>
      <c r="T284" s="213"/>
      <c r="U284" s="199"/>
      <c r="V284" s="200"/>
      <c r="W284" s="199"/>
      <c r="X284" s="200"/>
      <c r="Y284" s="199"/>
      <c r="Z284" s="200"/>
      <c r="AA284" s="207"/>
      <c r="AB284" s="213"/>
      <c r="AC284" s="205"/>
      <c r="AD284" s="199"/>
      <c r="AE284" s="200"/>
      <c r="AF284" s="205"/>
      <c r="AG284" s="199"/>
      <c r="AH284" s="200"/>
      <c r="AI284" s="205"/>
      <c r="AJ284" s="199"/>
      <c r="AK284" s="209"/>
      <c r="AL284" s="209"/>
      <c r="AM284" s="239"/>
    </row>
    <row r="285" spans="1:39" ht="15" customHeight="1" x14ac:dyDescent="0.25">
      <c r="A285" s="214"/>
      <c r="B285" s="199"/>
      <c r="C285" s="199"/>
      <c r="D285" s="199"/>
      <c r="E285" s="199"/>
      <c r="F285" s="236"/>
      <c r="G285" s="199"/>
      <c r="H285" s="216"/>
      <c r="I285" s="199"/>
      <c r="J285" s="216"/>
      <c r="K285" s="103"/>
      <c r="L285" s="103"/>
      <c r="M285" s="103"/>
      <c r="N285" s="102"/>
      <c r="O285" s="102"/>
      <c r="P285" s="105">
        <f t="shared" si="552"/>
        <v>0</v>
      </c>
      <c r="Q285" s="213"/>
      <c r="R285" s="213"/>
      <c r="S285" s="213"/>
      <c r="T285" s="213"/>
      <c r="U285" s="199"/>
      <c r="V285" s="200"/>
      <c r="W285" s="199"/>
      <c r="X285" s="200"/>
      <c r="Y285" s="199"/>
      <c r="Z285" s="200"/>
      <c r="AA285" s="207"/>
      <c r="AB285" s="213"/>
      <c r="AC285" s="205"/>
      <c r="AD285" s="199"/>
      <c r="AE285" s="200"/>
      <c r="AF285" s="205"/>
      <c r="AG285" s="199"/>
      <c r="AH285" s="200"/>
      <c r="AI285" s="205"/>
      <c r="AJ285" s="199"/>
      <c r="AK285" s="209"/>
      <c r="AL285" s="209"/>
      <c r="AM285" s="239"/>
    </row>
    <row r="286" spans="1:39" ht="15" customHeight="1" x14ac:dyDescent="0.25">
      <c r="A286" s="214"/>
      <c r="B286" s="199"/>
      <c r="C286" s="199"/>
      <c r="D286" s="199"/>
      <c r="E286" s="199"/>
      <c r="F286" s="236"/>
      <c r="G286" s="199"/>
      <c r="H286" s="216"/>
      <c r="I286" s="199"/>
      <c r="J286" s="216"/>
      <c r="K286" s="103"/>
      <c r="L286" s="103"/>
      <c r="M286" s="103"/>
      <c r="N286" s="102"/>
      <c r="O286" s="102"/>
      <c r="P286" s="105">
        <f t="shared" si="552"/>
        <v>0</v>
      </c>
      <c r="Q286" s="213"/>
      <c r="R286" s="213"/>
      <c r="S286" s="213"/>
      <c r="T286" s="213"/>
      <c r="U286" s="199"/>
      <c r="V286" s="200"/>
      <c r="W286" s="199"/>
      <c r="X286" s="200"/>
      <c r="Y286" s="199"/>
      <c r="Z286" s="200"/>
      <c r="AA286" s="207"/>
      <c r="AB286" s="213"/>
      <c r="AC286" s="205"/>
      <c r="AD286" s="199"/>
      <c r="AE286" s="200"/>
      <c r="AF286" s="205"/>
      <c r="AG286" s="199"/>
      <c r="AH286" s="200"/>
      <c r="AI286" s="205"/>
      <c r="AJ286" s="199"/>
      <c r="AK286" s="209"/>
      <c r="AL286" s="209"/>
      <c r="AM286" s="239"/>
    </row>
    <row r="287" spans="1:39" ht="15" customHeight="1" x14ac:dyDescent="0.25">
      <c r="A287" s="214"/>
      <c r="B287" s="199"/>
      <c r="C287" s="199"/>
      <c r="D287" s="199"/>
      <c r="E287" s="199"/>
      <c r="F287" s="237"/>
      <c r="G287" s="199"/>
      <c r="H287" s="217"/>
      <c r="I287" s="199"/>
      <c r="J287" s="217"/>
      <c r="K287" s="103"/>
      <c r="L287" s="103"/>
      <c r="M287" s="103"/>
      <c r="N287" s="102"/>
      <c r="O287" s="102"/>
      <c r="P287" s="105">
        <f t="shared" si="552"/>
        <v>0</v>
      </c>
      <c r="Q287" s="213"/>
      <c r="R287" s="213"/>
      <c r="S287" s="213"/>
      <c r="T287" s="213"/>
      <c r="U287" s="199"/>
      <c r="V287" s="200"/>
      <c r="W287" s="199"/>
      <c r="X287" s="200"/>
      <c r="Y287" s="199"/>
      <c r="Z287" s="200"/>
      <c r="AA287" s="207"/>
      <c r="AB287" s="213"/>
      <c r="AC287" s="206"/>
      <c r="AD287" s="199"/>
      <c r="AE287" s="200"/>
      <c r="AF287" s="206"/>
      <c r="AG287" s="199"/>
      <c r="AH287" s="200"/>
      <c r="AI287" s="206"/>
      <c r="AJ287" s="199"/>
      <c r="AK287" s="210"/>
      <c r="AL287" s="210"/>
      <c r="AM287" s="239"/>
    </row>
    <row r="288" spans="1:39" ht="15" customHeight="1" x14ac:dyDescent="0.25">
      <c r="A288" s="214">
        <v>57</v>
      </c>
      <c r="B288" s="199"/>
      <c r="C288" s="199"/>
      <c r="D288" s="199"/>
      <c r="E288" s="199"/>
      <c r="F288" s="235" t="str">
        <f t="shared" ref="F288" si="553">IF(AM288=40,"TIEMPO COMPLETO",IF(AM288&gt;=20,"MEDIO TIEMPO",IF(AM288&gt;=1,"TIEMPO PARCIAL","")))</f>
        <v/>
      </c>
      <c r="G288" s="199"/>
      <c r="H288" s="215"/>
      <c r="I288" s="199"/>
      <c r="J288" s="215"/>
      <c r="K288" s="103"/>
      <c r="L288" s="103"/>
      <c r="M288" s="103"/>
      <c r="N288" s="102"/>
      <c r="O288" s="102"/>
      <c r="P288" s="105">
        <f>N288*O288</f>
        <v>0</v>
      </c>
      <c r="Q288" s="213">
        <f>SUM(P288:P292)</f>
        <v>0</v>
      </c>
      <c r="R288" s="213">
        <f t="shared" ref="R288" si="554">COUNT(N288:N292)</f>
        <v>0</v>
      </c>
      <c r="S288" s="213">
        <f t="shared" ref="S288" si="555">SUM(O288:O292)</f>
        <v>0</v>
      </c>
      <c r="T288" s="213">
        <f t="shared" ref="T288" si="556">COUNT(N288:N292)</f>
        <v>0</v>
      </c>
      <c r="U288" s="199"/>
      <c r="V288" s="200"/>
      <c r="W288" s="199"/>
      <c r="X288" s="200"/>
      <c r="Y288" s="199"/>
      <c r="Z288" s="200"/>
      <c r="AA288" s="207"/>
      <c r="AB288" s="213">
        <f t="shared" ref="AB288" si="557">+AA288+Z288+V288+Q288+R288+S288+T288+X288</f>
        <v>0</v>
      </c>
      <c r="AC288" s="204" t="str">
        <f t="shared" ref="AC288" si="558">IF(L288="","",(AB288/$AM288))</f>
        <v/>
      </c>
      <c r="AD288" s="199"/>
      <c r="AE288" s="200"/>
      <c r="AF288" s="204" t="str">
        <f t="shared" ref="AF288" si="559">IF(AD288="","",(AE288/$AM288))</f>
        <v/>
      </c>
      <c r="AG288" s="199"/>
      <c r="AH288" s="200"/>
      <c r="AI288" s="204" t="str">
        <f t="shared" ref="AI288" si="560">IF(AG288="","",(AH288/$AM288))</f>
        <v/>
      </c>
      <c r="AJ288" s="199"/>
      <c r="AK288" s="208"/>
      <c r="AL288" s="208"/>
      <c r="AM288" s="238">
        <f t="shared" ref="AM288" si="561">AK288+AB288+AH288+AE288</f>
        <v>0</v>
      </c>
    </row>
    <row r="289" spans="1:39" ht="15" customHeight="1" x14ac:dyDescent="0.25">
      <c r="A289" s="214"/>
      <c r="B289" s="199"/>
      <c r="C289" s="199"/>
      <c r="D289" s="199"/>
      <c r="E289" s="199"/>
      <c r="F289" s="236"/>
      <c r="G289" s="199"/>
      <c r="H289" s="216"/>
      <c r="I289" s="199"/>
      <c r="J289" s="216"/>
      <c r="K289" s="103"/>
      <c r="L289" s="103"/>
      <c r="M289" s="103"/>
      <c r="N289" s="102"/>
      <c r="O289" s="102"/>
      <c r="P289" s="105">
        <f t="shared" ref="P289:P292" si="562">N289*O289</f>
        <v>0</v>
      </c>
      <c r="Q289" s="213"/>
      <c r="R289" s="213"/>
      <c r="S289" s="213"/>
      <c r="T289" s="213"/>
      <c r="U289" s="199"/>
      <c r="V289" s="200"/>
      <c r="W289" s="199"/>
      <c r="X289" s="200"/>
      <c r="Y289" s="199"/>
      <c r="Z289" s="200"/>
      <c r="AA289" s="207"/>
      <c r="AB289" s="213"/>
      <c r="AC289" s="205"/>
      <c r="AD289" s="199"/>
      <c r="AE289" s="200"/>
      <c r="AF289" s="205"/>
      <c r="AG289" s="199"/>
      <c r="AH289" s="200"/>
      <c r="AI289" s="205"/>
      <c r="AJ289" s="199"/>
      <c r="AK289" s="209"/>
      <c r="AL289" s="209"/>
      <c r="AM289" s="239"/>
    </row>
    <row r="290" spans="1:39" ht="15" customHeight="1" x14ac:dyDescent="0.25">
      <c r="A290" s="214"/>
      <c r="B290" s="199"/>
      <c r="C290" s="199"/>
      <c r="D290" s="199"/>
      <c r="E290" s="199"/>
      <c r="F290" s="236"/>
      <c r="G290" s="199"/>
      <c r="H290" s="216"/>
      <c r="I290" s="199"/>
      <c r="J290" s="216"/>
      <c r="K290" s="103"/>
      <c r="L290" s="103"/>
      <c r="M290" s="103"/>
      <c r="N290" s="102"/>
      <c r="O290" s="102"/>
      <c r="P290" s="105">
        <f t="shared" si="562"/>
        <v>0</v>
      </c>
      <c r="Q290" s="213"/>
      <c r="R290" s="213"/>
      <c r="S290" s="213"/>
      <c r="T290" s="213"/>
      <c r="U290" s="199"/>
      <c r="V290" s="200"/>
      <c r="W290" s="199"/>
      <c r="X290" s="200"/>
      <c r="Y290" s="199"/>
      <c r="Z290" s="200"/>
      <c r="AA290" s="207"/>
      <c r="AB290" s="213"/>
      <c r="AC290" s="205"/>
      <c r="AD290" s="199"/>
      <c r="AE290" s="200"/>
      <c r="AF290" s="205"/>
      <c r="AG290" s="199"/>
      <c r="AH290" s="200"/>
      <c r="AI290" s="205"/>
      <c r="AJ290" s="199"/>
      <c r="AK290" s="209"/>
      <c r="AL290" s="209"/>
      <c r="AM290" s="239"/>
    </row>
    <row r="291" spans="1:39" ht="15" customHeight="1" x14ac:dyDescent="0.25">
      <c r="A291" s="214"/>
      <c r="B291" s="199"/>
      <c r="C291" s="199"/>
      <c r="D291" s="199"/>
      <c r="E291" s="199"/>
      <c r="F291" s="236"/>
      <c r="G291" s="199"/>
      <c r="H291" s="216"/>
      <c r="I291" s="199"/>
      <c r="J291" s="216"/>
      <c r="K291" s="103"/>
      <c r="L291" s="103"/>
      <c r="M291" s="103"/>
      <c r="N291" s="102"/>
      <c r="O291" s="102"/>
      <c r="P291" s="105">
        <f t="shared" si="562"/>
        <v>0</v>
      </c>
      <c r="Q291" s="213"/>
      <c r="R291" s="213"/>
      <c r="S291" s="213"/>
      <c r="T291" s="213"/>
      <c r="U291" s="199"/>
      <c r="V291" s="200"/>
      <c r="W291" s="199"/>
      <c r="X291" s="200"/>
      <c r="Y291" s="199"/>
      <c r="Z291" s="200"/>
      <c r="AA291" s="207"/>
      <c r="AB291" s="213"/>
      <c r="AC291" s="205"/>
      <c r="AD291" s="199"/>
      <c r="AE291" s="200"/>
      <c r="AF291" s="205"/>
      <c r="AG291" s="199"/>
      <c r="AH291" s="200"/>
      <c r="AI291" s="205"/>
      <c r="AJ291" s="199"/>
      <c r="AK291" s="209"/>
      <c r="AL291" s="209"/>
      <c r="AM291" s="239"/>
    </row>
    <row r="292" spans="1:39" ht="15" customHeight="1" x14ac:dyDescent="0.25">
      <c r="A292" s="214"/>
      <c r="B292" s="199"/>
      <c r="C292" s="199"/>
      <c r="D292" s="199"/>
      <c r="E292" s="199"/>
      <c r="F292" s="237"/>
      <c r="G292" s="199"/>
      <c r="H292" s="217"/>
      <c r="I292" s="199"/>
      <c r="J292" s="217"/>
      <c r="K292" s="103"/>
      <c r="L292" s="103"/>
      <c r="M292" s="103"/>
      <c r="N292" s="102"/>
      <c r="O292" s="102"/>
      <c r="P292" s="105">
        <f t="shared" si="562"/>
        <v>0</v>
      </c>
      <c r="Q292" s="213"/>
      <c r="R292" s="213"/>
      <c r="S292" s="213"/>
      <c r="T292" s="213"/>
      <c r="U292" s="199"/>
      <c r="V292" s="200"/>
      <c r="W292" s="199"/>
      <c r="X292" s="200"/>
      <c r="Y292" s="199"/>
      <c r="Z292" s="200"/>
      <c r="AA292" s="207"/>
      <c r="AB292" s="213"/>
      <c r="AC292" s="206"/>
      <c r="AD292" s="199"/>
      <c r="AE292" s="200"/>
      <c r="AF292" s="206"/>
      <c r="AG292" s="199"/>
      <c r="AH292" s="200"/>
      <c r="AI292" s="206"/>
      <c r="AJ292" s="199"/>
      <c r="AK292" s="210"/>
      <c r="AL292" s="210"/>
      <c r="AM292" s="239"/>
    </row>
    <row r="293" spans="1:39" ht="15" customHeight="1" x14ac:dyDescent="0.25">
      <c r="A293" s="214">
        <v>58</v>
      </c>
      <c r="B293" s="199"/>
      <c r="C293" s="199"/>
      <c r="D293" s="199"/>
      <c r="E293" s="199"/>
      <c r="F293" s="235" t="str">
        <f t="shared" ref="F293" si="563">IF(AM293=40,"TIEMPO COMPLETO",IF(AM293&gt;=20,"MEDIO TIEMPO",IF(AM293&gt;=1,"TIEMPO PARCIAL","")))</f>
        <v/>
      </c>
      <c r="G293" s="199"/>
      <c r="H293" s="215"/>
      <c r="I293" s="199"/>
      <c r="J293" s="215"/>
      <c r="K293" s="103"/>
      <c r="L293" s="103"/>
      <c r="M293" s="103"/>
      <c r="N293" s="102"/>
      <c r="O293" s="102"/>
      <c r="P293" s="105">
        <f>N293*O293</f>
        <v>0</v>
      </c>
      <c r="Q293" s="213">
        <f>SUM(P293:P297)</f>
        <v>0</v>
      </c>
      <c r="R293" s="213">
        <f t="shared" ref="R293" si="564">COUNT(N293:N297)</f>
        <v>0</v>
      </c>
      <c r="S293" s="213">
        <f t="shared" ref="S293" si="565">SUM(O293:O297)</f>
        <v>0</v>
      </c>
      <c r="T293" s="213">
        <f t="shared" ref="T293" si="566">COUNT(N293:N297)</f>
        <v>0</v>
      </c>
      <c r="U293" s="199"/>
      <c r="V293" s="200"/>
      <c r="W293" s="199"/>
      <c r="X293" s="200"/>
      <c r="Y293" s="199"/>
      <c r="Z293" s="200"/>
      <c r="AA293" s="207"/>
      <c r="AB293" s="213">
        <f t="shared" ref="AB293" si="567">+AA293+Z293+V293+Q293+R293+S293+T293+X293</f>
        <v>0</v>
      </c>
      <c r="AC293" s="204" t="str">
        <f t="shared" ref="AC293" si="568">IF(L293="","",(AB293/$AM293))</f>
        <v/>
      </c>
      <c r="AD293" s="199"/>
      <c r="AE293" s="200"/>
      <c r="AF293" s="204" t="str">
        <f t="shared" ref="AF293" si="569">IF(AD293="","",(AE293/$AM293))</f>
        <v/>
      </c>
      <c r="AG293" s="199"/>
      <c r="AH293" s="200"/>
      <c r="AI293" s="204" t="str">
        <f t="shared" ref="AI293" si="570">IF(AG293="","",(AH293/$AM293))</f>
        <v/>
      </c>
      <c r="AJ293" s="199"/>
      <c r="AK293" s="208"/>
      <c r="AL293" s="208"/>
      <c r="AM293" s="238">
        <f t="shared" ref="AM293" si="571">AK293+AB293+AH293+AE293</f>
        <v>0</v>
      </c>
    </row>
    <row r="294" spans="1:39" ht="15" customHeight="1" x14ac:dyDescent="0.25">
      <c r="A294" s="214"/>
      <c r="B294" s="199"/>
      <c r="C294" s="199"/>
      <c r="D294" s="199"/>
      <c r="E294" s="199"/>
      <c r="F294" s="236"/>
      <c r="G294" s="199"/>
      <c r="H294" s="216"/>
      <c r="I294" s="199"/>
      <c r="J294" s="216"/>
      <c r="K294" s="103"/>
      <c r="L294" s="103"/>
      <c r="M294" s="103"/>
      <c r="N294" s="102"/>
      <c r="O294" s="102"/>
      <c r="P294" s="105">
        <f t="shared" ref="P294:P297" si="572">N294*O294</f>
        <v>0</v>
      </c>
      <c r="Q294" s="213"/>
      <c r="R294" s="213"/>
      <c r="S294" s="213"/>
      <c r="T294" s="213"/>
      <c r="U294" s="199"/>
      <c r="V294" s="200"/>
      <c r="W294" s="199"/>
      <c r="X294" s="200"/>
      <c r="Y294" s="199"/>
      <c r="Z294" s="200"/>
      <c r="AA294" s="207"/>
      <c r="AB294" s="213"/>
      <c r="AC294" s="205"/>
      <c r="AD294" s="199"/>
      <c r="AE294" s="200"/>
      <c r="AF294" s="205"/>
      <c r="AG294" s="199"/>
      <c r="AH294" s="200"/>
      <c r="AI294" s="205"/>
      <c r="AJ294" s="199"/>
      <c r="AK294" s="209"/>
      <c r="AL294" s="209"/>
      <c r="AM294" s="239"/>
    </row>
    <row r="295" spans="1:39" ht="15" customHeight="1" x14ac:dyDescent="0.25">
      <c r="A295" s="214"/>
      <c r="B295" s="199"/>
      <c r="C295" s="199"/>
      <c r="D295" s="199"/>
      <c r="E295" s="199"/>
      <c r="F295" s="236"/>
      <c r="G295" s="199"/>
      <c r="H295" s="216"/>
      <c r="I295" s="199"/>
      <c r="J295" s="216"/>
      <c r="K295" s="103"/>
      <c r="L295" s="103"/>
      <c r="M295" s="103"/>
      <c r="N295" s="102"/>
      <c r="O295" s="102"/>
      <c r="P295" s="105">
        <f t="shared" si="572"/>
        <v>0</v>
      </c>
      <c r="Q295" s="213"/>
      <c r="R295" s="213"/>
      <c r="S295" s="213"/>
      <c r="T295" s="213"/>
      <c r="U295" s="199"/>
      <c r="V295" s="200"/>
      <c r="W295" s="199"/>
      <c r="X295" s="200"/>
      <c r="Y295" s="199"/>
      <c r="Z295" s="200"/>
      <c r="AA295" s="207"/>
      <c r="AB295" s="213"/>
      <c r="AC295" s="205"/>
      <c r="AD295" s="199"/>
      <c r="AE295" s="200"/>
      <c r="AF295" s="205"/>
      <c r="AG295" s="199"/>
      <c r="AH295" s="200"/>
      <c r="AI295" s="205"/>
      <c r="AJ295" s="199"/>
      <c r="AK295" s="209"/>
      <c r="AL295" s="209"/>
      <c r="AM295" s="239"/>
    </row>
    <row r="296" spans="1:39" ht="15" customHeight="1" x14ac:dyDescent="0.25">
      <c r="A296" s="214"/>
      <c r="B296" s="199"/>
      <c r="C296" s="199"/>
      <c r="D296" s="199"/>
      <c r="E296" s="199"/>
      <c r="F296" s="236"/>
      <c r="G296" s="199"/>
      <c r="H296" s="216"/>
      <c r="I296" s="199"/>
      <c r="J296" s="216"/>
      <c r="K296" s="103"/>
      <c r="L296" s="103"/>
      <c r="M296" s="103"/>
      <c r="N296" s="102"/>
      <c r="O296" s="102"/>
      <c r="P296" s="105">
        <f t="shared" si="572"/>
        <v>0</v>
      </c>
      <c r="Q296" s="213"/>
      <c r="R296" s="213"/>
      <c r="S296" s="213"/>
      <c r="T296" s="213"/>
      <c r="U296" s="199"/>
      <c r="V296" s="200"/>
      <c r="W296" s="199"/>
      <c r="X296" s="200"/>
      <c r="Y296" s="199"/>
      <c r="Z296" s="200"/>
      <c r="AA296" s="207"/>
      <c r="AB296" s="213"/>
      <c r="AC296" s="205"/>
      <c r="AD296" s="199"/>
      <c r="AE296" s="200"/>
      <c r="AF296" s="205"/>
      <c r="AG296" s="199"/>
      <c r="AH296" s="200"/>
      <c r="AI296" s="205"/>
      <c r="AJ296" s="199"/>
      <c r="AK296" s="209"/>
      <c r="AL296" s="209"/>
      <c r="AM296" s="239"/>
    </row>
    <row r="297" spans="1:39" ht="15" customHeight="1" x14ac:dyDescent="0.25">
      <c r="A297" s="214"/>
      <c r="B297" s="199"/>
      <c r="C297" s="199"/>
      <c r="D297" s="199"/>
      <c r="E297" s="199"/>
      <c r="F297" s="237"/>
      <c r="G297" s="199"/>
      <c r="H297" s="217"/>
      <c r="I297" s="199"/>
      <c r="J297" s="217"/>
      <c r="K297" s="103"/>
      <c r="L297" s="103"/>
      <c r="M297" s="103"/>
      <c r="N297" s="102"/>
      <c r="O297" s="102"/>
      <c r="P297" s="105">
        <f t="shared" si="572"/>
        <v>0</v>
      </c>
      <c r="Q297" s="213"/>
      <c r="R297" s="213"/>
      <c r="S297" s="213"/>
      <c r="T297" s="213"/>
      <c r="U297" s="199"/>
      <c r="V297" s="200"/>
      <c r="W297" s="199"/>
      <c r="X297" s="200"/>
      <c r="Y297" s="199"/>
      <c r="Z297" s="200"/>
      <c r="AA297" s="207"/>
      <c r="AB297" s="213"/>
      <c r="AC297" s="206"/>
      <c r="AD297" s="199"/>
      <c r="AE297" s="200"/>
      <c r="AF297" s="206"/>
      <c r="AG297" s="199"/>
      <c r="AH297" s="200"/>
      <c r="AI297" s="206"/>
      <c r="AJ297" s="199"/>
      <c r="AK297" s="210"/>
      <c r="AL297" s="210"/>
      <c r="AM297" s="239"/>
    </row>
    <row r="298" spans="1:39" ht="15" customHeight="1" x14ac:dyDescent="0.25">
      <c r="A298" s="214">
        <v>59</v>
      </c>
      <c r="B298" s="199"/>
      <c r="C298" s="199"/>
      <c r="D298" s="199"/>
      <c r="E298" s="199"/>
      <c r="F298" s="235" t="str">
        <f t="shared" ref="F298" si="573">IF(AM298=40,"TIEMPO COMPLETO",IF(AM298&gt;=20,"MEDIO TIEMPO",IF(AM298&gt;=1,"TIEMPO PARCIAL","")))</f>
        <v/>
      </c>
      <c r="G298" s="199"/>
      <c r="H298" s="215"/>
      <c r="I298" s="199"/>
      <c r="J298" s="215"/>
      <c r="K298" s="103"/>
      <c r="L298" s="103"/>
      <c r="M298" s="103"/>
      <c r="N298" s="102"/>
      <c r="O298" s="102"/>
      <c r="P298" s="105">
        <f>N298*O298</f>
        <v>0</v>
      </c>
      <c r="Q298" s="213">
        <f>SUM(P298:P302)</f>
        <v>0</v>
      </c>
      <c r="R298" s="213">
        <f t="shared" ref="R298" si="574">COUNT(N298:N302)</f>
        <v>0</v>
      </c>
      <c r="S298" s="213">
        <f t="shared" ref="S298" si="575">SUM(O298:O302)</f>
        <v>0</v>
      </c>
      <c r="T298" s="213">
        <f t="shared" ref="T298" si="576">COUNT(N298:N302)</f>
        <v>0</v>
      </c>
      <c r="U298" s="199"/>
      <c r="V298" s="200"/>
      <c r="W298" s="199"/>
      <c r="X298" s="200"/>
      <c r="Y298" s="199"/>
      <c r="Z298" s="200"/>
      <c r="AA298" s="207"/>
      <c r="AB298" s="213">
        <f t="shared" ref="AB298" si="577">+AA298+Z298+V298+Q298+R298+S298+T298+X298</f>
        <v>0</v>
      </c>
      <c r="AC298" s="204" t="str">
        <f t="shared" ref="AC298" si="578">IF(L298="","",(AB298/$AM298))</f>
        <v/>
      </c>
      <c r="AD298" s="199"/>
      <c r="AE298" s="200"/>
      <c r="AF298" s="204" t="str">
        <f t="shared" ref="AF298" si="579">IF(AD298="","",(AE298/$AM298))</f>
        <v/>
      </c>
      <c r="AG298" s="199"/>
      <c r="AH298" s="200"/>
      <c r="AI298" s="204" t="str">
        <f t="shared" ref="AI298" si="580">IF(AG298="","",(AH298/$AM298))</f>
        <v/>
      </c>
      <c r="AJ298" s="199"/>
      <c r="AK298" s="208"/>
      <c r="AL298" s="208"/>
      <c r="AM298" s="238">
        <f t="shared" ref="AM298" si="581">AK298+AB298+AH298+AE298</f>
        <v>0</v>
      </c>
    </row>
    <row r="299" spans="1:39" ht="15" customHeight="1" x14ac:dyDescent="0.25">
      <c r="A299" s="214"/>
      <c r="B299" s="199"/>
      <c r="C299" s="199"/>
      <c r="D299" s="199"/>
      <c r="E299" s="199"/>
      <c r="F299" s="236"/>
      <c r="G299" s="199"/>
      <c r="H299" s="216"/>
      <c r="I299" s="199"/>
      <c r="J299" s="216"/>
      <c r="K299" s="103"/>
      <c r="L299" s="103"/>
      <c r="M299" s="103"/>
      <c r="N299" s="102"/>
      <c r="O299" s="102"/>
      <c r="P299" s="105">
        <f t="shared" ref="P299:P302" si="582">N299*O299</f>
        <v>0</v>
      </c>
      <c r="Q299" s="213"/>
      <c r="R299" s="213"/>
      <c r="S299" s="213"/>
      <c r="T299" s="213"/>
      <c r="U299" s="199"/>
      <c r="V299" s="200"/>
      <c r="W299" s="199"/>
      <c r="X299" s="200"/>
      <c r="Y299" s="199"/>
      <c r="Z299" s="200"/>
      <c r="AA299" s="207"/>
      <c r="AB299" s="213"/>
      <c r="AC299" s="205"/>
      <c r="AD299" s="199"/>
      <c r="AE299" s="200"/>
      <c r="AF299" s="205"/>
      <c r="AG299" s="199"/>
      <c r="AH299" s="200"/>
      <c r="AI299" s="205"/>
      <c r="AJ299" s="199"/>
      <c r="AK299" s="209"/>
      <c r="AL299" s="209"/>
      <c r="AM299" s="239"/>
    </row>
    <row r="300" spans="1:39" ht="15" customHeight="1" x14ac:dyDescent="0.25">
      <c r="A300" s="214"/>
      <c r="B300" s="199"/>
      <c r="C300" s="199"/>
      <c r="D300" s="199"/>
      <c r="E300" s="199"/>
      <c r="F300" s="236"/>
      <c r="G300" s="199"/>
      <c r="H300" s="216"/>
      <c r="I300" s="199"/>
      <c r="J300" s="216"/>
      <c r="K300" s="103"/>
      <c r="L300" s="103"/>
      <c r="M300" s="103"/>
      <c r="N300" s="102"/>
      <c r="O300" s="102"/>
      <c r="P300" s="105">
        <f t="shared" si="582"/>
        <v>0</v>
      </c>
      <c r="Q300" s="213"/>
      <c r="R300" s="213"/>
      <c r="S300" s="213"/>
      <c r="T300" s="213"/>
      <c r="U300" s="199"/>
      <c r="V300" s="200"/>
      <c r="W300" s="199"/>
      <c r="X300" s="200"/>
      <c r="Y300" s="199"/>
      <c r="Z300" s="200"/>
      <c r="AA300" s="207"/>
      <c r="AB300" s="213"/>
      <c r="AC300" s="205"/>
      <c r="AD300" s="199"/>
      <c r="AE300" s="200"/>
      <c r="AF300" s="205"/>
      <c r="AG300" s="199"/>
      <c r="AH300" s="200"/>
      <c r="AI300" s="205"/>
      <c r="AJ300" s="199"/>
      <c r="AK300" s="209"/>
      <c r="AL300" s="209"/>
      <c r="AM300" s="239"/>
    </row>
    <row r="301" spans="1:39" ht="15" customHeight="1" x14ac:dyDescent="0.25">
      <c r="A301" s="214"/>
      <c r="B301" s="199"/>
      <c r="C301" s="199"/>
      <c r="D301" s="199"/>
      <c r="E301" s="199"/>
      <c r="F301" s="236"/>
      <c r="G301" s="199"/>
      <c r="H301" s="216"/>
      <c r="I301" s="199"/>
      <c r="J301" s="216"/>
      <c r="K301" s="103"/>
      <c r="L301" s="103"/>
      <c r="M301" s="103"/>
      <c r="N301" s="102"/>
      <c r="O301" s="102"/>
      <c r="P301" s="105">
        <f t="shared" si="582"/>
        <v>0</v>
      </c>
      <c r="Q301" s="213"/>
      <c r="R301" s="213"/>
      <c r="S301" s="213"/>
      <c r="T301" s="213"/>
      <c r="U301" s="199"/>
      <c r="V301" s="200"/>
      <c r="W301" s="199"/>
      <c r="X301" s="200"/>
      <c r="Y301" s="199"/>
      <c r="Z301" s="200"/>
      <c r="AA301" s="207"/>
      <c r="AB301" s="213"/>
      <c r="AC301" s="205"/>
      <c r="AD301" s="199"/>
      <c r="AE301" s="200"/>
      <c r="AF301" s="205"/>
      <c r="AG301" s="199"/>
      <c r="AH301" s="200"/>
      <c r="AI301" s="205"/>
      <c r="AJ301" s="199"/>
      <c r="AK301" s="209"/>
      <c r="AL301" s="209"/>
      <c r="AM301" s="239"/>
    </row>
    <row r="302" spans="1:39" ht="15" customHeight="1" x14ac:dyDescent="0.25">
      <c r="A302" s="214"/>
      <c r="B302" s="199"/>
      <c r="C302" s="199"/>
      <c r="D302" s="199"/>
      <c r="E302" s="199"/>
      <c r="F302" s="237"/>
      <c r="G302" s="199"/>
      <c r="H302" s="217"/>
      <c r="I302" s="199"/>
      <c r="J302" s="217"/>
      <c r="K302" s="103"/>
      <c r="L302" s="103"/>
      <c r="M302" s="103"/>
      <c r="N302" s="102"/>
      <c r="O302" s="102"/>
      <c r="P302" s="105">
        <f t="shared" si="582"/>
        <v>0</v>
      </c>
      <c r="Q302" s="213"/>
      <c r="R302" s="213"/>
      <c r="S302" s="213"/>
      <c r="T302" s="213"/>
      <c r="U302" s="199"/>
      <c r="V302" s="200"/>
      <c r="W302" s="199"/>
      <c r="X302" s="200"/>
      <c r="Y302" s="199"/>
      <c r="Z302" s="200"/>
      <c r="AA302" s="207"/>
      <c r="AB302" s="213"/>
      <c r="AC302" s="206"/>
      <c r="AD302" s="199"/>
      <c r="AE302" s="200"/>
      <c r="AF302" s="206"/>
      <c r="AG302" s="199"/>
      <c r="AH302" s="200"/>
      <c r="AI302" s="206"/>
      <c r="AJ302" s="199"/>
      <c r="AK302" s="210"/>
      <c r="AL302" s="210"/>
      <c r="AM302" s="239"/>
    </row>
    <row r="303" spans="1:39" ht="15" customHeight="1" x14ac:dyDescent="0.25">
      <c r="A303" s="214">
        <v>60</v>
      </c>
      <c r="B303" s="199"/>
      <c r="C303" s="199"/>
      <c r="D303" s="199"/>
      <c r="E303" s="199"/>
      <c r="F303" s="235" t="str">
        <f t="shared" ref="F303" si="583">IF(AM303=40,"TIEMPO COMPLETO",IF(AM303&gt;=20,"MEDIO TIEMPO",IF(AM303&gt;=1,"TIEMPO PARCIAL","")))</f>
        <v/>
      </c>
      <c r="G303" s="199"/>
      <c r="H303" s="215"/>
      <c r="I303" s="199"/>
      <c r="J303" s="215"/>
      <c r="K303" s="103"/>
      <c r="L303" s="103"/>
      <c r="M303" s="103"/>
      <c r="N303" s="102"/>
      <c r="O303" s="102"/>
      <c r="P303" s="105">
        <f>N303*O303</f>
        <v>0</v>
      </c>
      <c r="Q303" s="213">
        <f>SUM(P303:P307)</f>
        <v>0</v>
      </c>
      <c r="R303" s="213">
        <f t="shared" ref="R303" si="584">COUNT(N303:N307)</f>
        <v>0</v>
      </c>
      <c r="S303" s="213">
        <f t="shared" ref="S303" si="585">SUM(O303:O307)</f>
        <v>0</v>
      </c>
      <c r="T303" s="213">
        <f t="shared" ref="T303" si="586">COUNT(N303:N307)</f>
        <v>0</v>
      </c>
      <c r="U303" s="199"/>
      <c r="V303" s="200"/>
      <c r="W303" s="199"/>
      <c r="X303" s="200"/>
      <c r="Y303" s="199"/>
      <c r="Z303" s="200"/>
      <c r="AA303" s="207"/>
      <c r="AB303" s="213">
        <f t="shared" ref="AB303" si="587">+AA303+Z303+V303+Q303+R303+S303+T303+X303</f>
        <v>0</v>
      </c>
      <c r="AC303" s="204" t="str">
        <f t="shared" ref="AC303" si="588">IF(L303="","",(AB303/$AM303))</f>
        <v/>
      </c>
      <c r="AD303" s="199"/>
      <c r="AE303" s="200"/>
      <c r="AF303" s="204" t="str">
        <f t="shared" ref="AF303" si="589">IF(AD303="","",(AE303/$AM303))</f>
        <v/>
      </c>
      <c r="AG303" s="199"/>
      <c r="AH303" s="200"/>
      <c r="AI303" s="204" t="str">
        <f t="shared" ref="AI303" si="590">IF(AG303="","",(AH303/$AM303))</f>
        <v/>
      </c>
      <c r="AJ303" s="199"/>
      <c r="AK303" s="208"/>
      <c r="AL303" s="208"/>
      <c r="AM303" s="238">
        <f t="shared" ref="AM303" si="591">AK303+AB303+AH303+AE303</f>
        <v>0</v>
      </c>
    </row>
    <row r="304" spans="1:39" ht="15" customHeight="1" x14ac:dyDescent="0.25">
      <c r="A304" s="214"/>
      <c r="B304" s="199"/>
      <c r="C304" s="199"/>
      <c r="D304" s="199"/>
      <c r="E304" s="199"/>
      <c r="F304" s="236"/>
      <c r="G304" s="199"/>
      <c r="H304" s="216"/>
      <c r="I304" s="199"/>
      <c r="J304" s="216"/>
      <c r="K304" s="103"/>
      <c r="L304" s="103"/>
      <c r="M304" s="103"/>
      <c r="N304" s="102"/>
      <c r="O304" s="102"/>
      <c r="P304" s="105">
        <f t="shared" ref="P304:P307" si="592">N304*O304</f>
        <v>0</v>
      </c>
      <c r="Q304" s="213"/>
      <c r="R304" s="213"/>
      <c r="S304" s="213"/>
      <c r="T304" s="213"/>
      <c r="U304" s="199"/>
      <c r="V304" s="200"/>
      <c r="W304" s="199"/>
      <c r="X304" s="200"/>
      <c r="Y304" s="199"/>
      <c r="Z304" s="200"/>
      <c r="AA304" s="207"/>
      <c r="AB304" s="213"/>
      <c r="AC304" s="205"/>
      <c r="AD304" s="199"/>
      <c r="AE304" s="200"/>
      <c r="AF304" s="205"/>
      <c r="AG304" s="199"/>
      <c r="AH304" s="200"/>
      <c r="AI304" s="205"/>
      <c r="AJ304" s="199"/>
      <c r="AK304" s="209"/>
      <c r="AL304" s="209"/>
      <c r="AM304" s="239"/>
    </row>
    <row r="305" spans="1:39" ht="15" customHeight="1" x14ac:dyDescent="0.25">
      <c r="A305" s="214"/>
      <c r="B305" s="199"/>
      <c r="C305" s="199"/>
      <c r="D305" s="199"/>
      <c r="E305" s="199"/>
      <c r="F305" s="236"/>
      <c r="G305" s="199"/>
      <c r="H305" s="216"/>
      <c r="I305" s="199"/>
      <c r="J305" s="216"/>
      <c r="K305" s="103"/>
      <c r="L305" s="103"/>
      <c r="M305" s="103"/>
      <c r="N305" s="102"/>
      <c r="O305" s="102"/>
      <c r="P305" s="105">
        <f t="shared" si="592"/>
        <v>0</v>
      </c>
      <c r="Q305" s="213"/>
      <c r="R305" s="213"/>
      <c r="S305" s="213"/>
      <c r="T305" s="213"/>
      <c r="U305" s="199"/>
      <c r="V305" s="200"/>
      <c r="W305" s="199"/>
      <c r="X305" s="200"/>
      <c r="Y305" s="199"/>
      <c r="Z305" s="200"/>
      <c r="AA305" s="207"/>
      <c r="AB305" s="213"/>
      <c r="AC305" s="205"/>
      <c r="AD305" s="199"/>
      <c r="AE305" s="200"/>
      <c r="AF305" s="205"/>
      <c r="AG305" s="199"/>
      <c r="AH305" s="200"/>
      <c r="AI305" s="205"/>
      <c r="AJ305" s="199"/>
      <c r="AK305" s="209"/>
      <c r="AL305" s="209"/>
      <c r="AM305" s="239"/>
    </row>
    <row r="306" spans="1:39" ht="15" customHeight="1" x14ac:dyDescent="0.25">
      <c r="A306" s="214"/>
      <c r="B306" s="199"/>
      <c r="C306" s="199"/>
      <c r="D306" s="199"/>
      <c r="E306" s="199"/>
      <c r="F306" s="236"/>
      <c r="G306" s="199"/>
      <c r="H306" s="216"/>
      <c r="I306" s="199"/>
      <c r="J306" s="216"/>
      <c r="K306" s="103"/>
      <c r="L306" s="103"/>
      <c r="M306" s="103"/>
      <c r="N306" s="102"/>
      <c r="O306" s="102"/>
      <c r="P306" s="105">
        <f t="shared" si="592"/>
        <v>0</v>
      </c>
      <c r="Q306" s="213"/>
      <c r="R306" s="213"/>
      <c r="S306" s="213"/>
      <c r="T306" s="213"/>
      <c r="U306" s="199"/>
      <c r="V306" s="200"/>
      <c r="W306" s="199"/>
      <c r="X306" s="200"/>
      <c r="Y306" s="199"/>
      <c r="Z306" s="200"/>
      <c r="AA306" s="207"/>
      <c r="AB306" s="213"/>
      <c r="AC306" s="205"/>
      <c r="AD306" s="199"/>
      <c r="AE306" s="200"/>
      <c r="AF306" s="205"/>
      <c r="AG306" s="199"/>
      <c r="AH306" s="200"/>
      <c r="AI306" s="205"/>
      <c r="AJ306" s="199"/>
      <c r="AK306" s="209"/>
      <c r="AL306" s="209"/>
      <c r="AM306" s="239"/>
    </row>
    <row r="307" spans="1:39" ht="15" customHeight="1" x14ac:dyDescent="0.25">
      <c r="A307" s="214"/>
      <c r="B307" s="199"/>
      <c r="C307" s="199"/>
      <c r="D307" s="199"/>
      <c r="E307" s="199"/>
      <c r="F307" s="237"/>
      <c r="G307" s="199"/>
      <c r="H307" s="217"/>
      <c r="I307" s="199"/>
      <c r="J307" s="217"/>
      <c r="K307" s="103"/>
      <c r="L307" s="103"/>
      <c r="M307" s="103"/>
      <c r="N307" s="102"/>
      <c r="O307" s="102"/>
      <c r="P307" s="105">
        <f t="shared" si="592"/>
        <v>0</v>
      </c>
      <c r="Q307" s="213"/>
      <c r="R307" s="213"/>
      <c r="S307" s="213"/>
      <c r="T307" s="213"/>
      <c r="U307" s="199"/>
      <c r="V307" s="200"/>
      <c r="W307" s="199"/>
      <c r="X307" s="200"/>
      <c r="Y307" s="199"/>
      <c r="Z307" s="200"/>
      <c r="AA307" s="207"/>
      <c r="AB307" s="213"/>
      <c r="AC307" s="206"/>
      <c r="AD307" s="199"/>
      <c r="AE307" s="200"/>
      <c r="AF307" s="206"/>
      <c r="AG307" s="199"/>
      <c r="AH307" s="200"/>
      <c r="AI307" s="206"/>
      <c r="AJ307" s="199"/>
      <c r="AK307" s="210"/>
      <c r="AL307" s="210"/>
      <c r="AM307" s="239"/>
    </row>
    <row r="308" spans="1:39" ht="15" customHeight="1" x14ac:dyDescent="0.25">
      <c r="A308" s="214">
        <v>61</v>
      </c>
      <c r="B308" s="199"/>
      <c r="C308" s="199"/>
      <c r="D308" s="199"/>
      <c r="E308" s="199"/>
      <c r="F308" s="235" t="str">
        <f t="shared" ref="F308" si="593">IF(AM308=40,"TIEMPO COMPLETO",IF(AM308&gt;=20,"MEDIO TIEMPO",IF(AM308&gt;=1,"TIEMPO PARCIAL","")))</f>
        <v/>
      </c>
      <c r="G308" s="199"/>
      <c r="H308" s="215"/>
      <c r="I308" s="199"/>
      <c r="J308" s="215"/>
      <c r="K308" s="103"/>
      <c r="L308" s="103"/>
      <c r="M308" s="103"/>
      <c r="N308" s="102"/>
      <c r="O308" s="102"/>
      <c r="P308" s="105">
        <f>N308*O308</f>
        <v>0</v>
      </c>
      <c r="Q308" s="213">
        <f>SUM(P308:P312)</f>
        <v>0</v>
      </c>
      <c r="R308" s="213">
        <f t="shared" ref="R308" si="594">COUNT(N308:N312)</f>
        <v>0</v>
      </c>
      <c r="S308" s="213">
        <f t="shared" ref="S308" si="595">SUM(O308:O312)</f>
        <v>0</v>
      </c>
      <c r="T308" s="213">
        <f t="shared" ref="T308" si="596">COUNT(N308:N312)</f>
        <v>0</v>
      </c>
      <c r="U308" s="199"/>
      <c r="V308" s="200"/>
      <c r="W308" s="199"/>
      <c r="X308" s="200"/>
      <c r="Y308" s="199"/>
      <c r="Z308" s="200"/>
      <c r="AA308" s="207"/>
      <c r="AB308" s="213">
        <f t="shared" ref="AB308" si="597">+AA308+Z308+V308+Q308+R308+S308+T308+X308</f>
        <v>0</v>
      </c>
      <c r="AC308" s="204" t="str">
        <f t="shared" ref="AC308" si="598">IF(L308="","",(AB308/$AM308))</f>
        <v/>
      </c>
      <c r="AD308" s="199"/>
      <c r="AE308" s="200"/>
      <c r="AF308" s="204" t="str">
        <f t="shared" ref="AF308" si="599">IF(AD308="","",(AE308/$AM308))</f>
        <v/>
      </c>
      <c r="AG308" s="199"/>
      <c r="AH308" s="200"/>
      <c r="AI308" s="204" t="str">
        <f t="shared" ref="AI308" si="600">IF(AG308="","",(AH308/$AM308))</f>
        <v/>
      </c>
      <c r="AJ308" s="199"/>
      <c r="AK308" s="208"/>
      <c r="AL308" s="208"/>
      <c r="AM308" s="238">
        <f t="shared" ref="AM308" si="601">AK308+AB308+AH308+AE308</f>
        <v>0</v>
      </c>
    </row>
    <row r="309" spans="1:39" ht="15" customHeight="1" x14ac:dyDescent="0.25">
      <c r="A309" s="214"/>
      <c r="B309" s="199"/>
      <c r="C309" s="199"/>
      <c r="D309" s="199"/>
      <c r="E309" s="199"/>
      <c r="F309" s="236"/>
      <c r="G309" s="199"/>
      <c r="H309" s="216"/>
      <c r="I309" s="199"/>
      <c r="J309" s="216"/>
      <c r="K309" s="103"/>
      <c r="L309" s="103"/>
      <c r="M309" s="103"/>
      <c r="N309" s="102"/>
      <c r="O309" s="102"/>
      <c r="P309" s="105">
        <f t="shared" ref="P309:P312" si="602">N309*O309</f>
        <v>0</v>
      </c>
      <c r="Q309" s="213"/>
      <c r="R309" s="213"/>
      <c r="S309" s="213"/>
      <c r="T309" s="213"/>
      <c r="U309" s="199"/>
      <c r="V309" s="200"/>
      <c r="W309" s="199"/>
      <c r="X309" s="200"/>
      <c r="Y309" s="199"/>
      <c r="Z309" s="200"/>
      <c r="AA309" s="207"/>
      <c r="AB309" s="213"/>
      <c r="AC309" s="205"/>
      <c r="AD309" s="199"/>
      <c r="AE309" s="200"/>
      <c r="AF309" s="205"/>
      <c r="AG309" s="199"/>
      <c r="AH309" s="200"/>
      <c r="AI309" s="205"/>
      <c r="AJ309" s="199"/>
      <c r="AK309" s="209"/>
      <c r="AL309" s="209"/>
      <c r="AM309" s="239"/>
    </row>
    <row r="310" spans="1:39" ht="15" customHeight="1" x14ac:dyDescent="0.25">
      <c r="A310" s="214"/>
      <c r="B310" s="199"/>
      <c r="C310" s="199"/>
      <c r="D310" s="199"/>
      <c r="E310" s="199"/>
      <c r="F310" s="236"/>
      <c r="G310" s="199"/>
      <c r="H310" s="216"/>
      <c r="I310" s="199"/>
      <c r="J310" s="216"/>
      <c r="K310" s="103"/>
      <c r="L310" s="103"/>
      <c r="M310" s="103"/>
      <c r="N310" s="102"/>
      <c r="O310" s="102"/>
      <c r="P310" s="105">
        <f t="shared" si="602"/>
        <v>0</v>
      </c>
      <c r="Q310" s="213"/>
      <c r="R310" s="213"/>
      <c r="S310" s="213"/>
      <c r="T310" s="213"/>
      <c r="U310" s="199"/>
      <c r="V310" s="200"/>
      <c r="W310" s="199"/>
      <c r="X310" s="200"/>
      <c r="Y310" s="199"/>
      <c r="Z310" s="200"/>
      <c r="AA310" s="207"/>
      <c r="AB310" s="213"/>
      <c r="AC310" s="205"/>
      <c r="AD310" s="199"/>
      <c r="AE310" s="200"/>
      <c r="AF310" s="205"/>
      <c r="AG310" s="199"/>
      <c r="AH310" s="200"/>
      <c r="AI310" s="205"/>
      <c r="AJ310" s="199"/>
      <c r="AK310" s="209"/>
      <c r="AL310" s="209"/>
      <c r="AM310" s="239"/>
    </row>
    <row r="311" spans="1:39" ht="15" customHeight="1" x14ac:dyDescent="0.25">
      <c r="A311" s="214"/>
      <c r="B311" s="199"/>
      <c r="C311" s="199"/>
      <c r="D311" s="199"/>
      <c r="E311" s="199"/>
      <c r="F311" s="236"/>
      <c r="G311" s="199"/>
      <c r="H311" s="216"/>
      <c r="I311" s="199"/>
      <c r="J311" s="216"/>
      <c r="K311" s="103"/>
      <c r="L311" s="103"/>
      <c r="M311" s="103"/>
      <c r="N311" s="102"/>
      <c r="O311" s="102"/>
      <c r="P311" s="105">
        <f t="shared" si="602"/>
        <v>0</v>
      </c>
      <c r="Q311" s="213"/>
      <c r="R311" s="213"/>
      <c r="S311" s="213"/>
      <c r="T311" s="213"/>
      <c r="U311" s="199"/>
      <c r="V311" s="200"/>
      <c r="W311" s="199"/>
      <c r="X311" s="200"/>
      <c r="Y311" s="199"/>
      <c r="Z311" s="200"/>
      <c r="AA311" s="207"/>
      <c r="AB311" s="213"/>
      <c r="AC311" s="205"/>
      <c r="AD311" s="199"/>
      <c r="AE311" s="200"/>
      <c r="AF311" s="205"/>
      <c r="AG311" s="199"/>
      <c r="AH311" s="200"/>
      <c r="AI311" s="205"/>
      <c r="AJ311" s="199"/>
      <c r="AK311" s="209"/>
      <c r="AL311" s="209"/>
      <c r="AM311" s="239"/>
    </row>
    <row r="312" spans="1:39" ht="15" customHeight="1" x14ac:dyDescent="0.25">
      <c r="A312" s="214"/>
      <c r="B312" s="199"/>
      <c r="C312" s="199"/>
      <c r="D312" s="199"/>
      <c r="E312" s="199"/>
      <c r="F312" s="237"/>
      <c r="G312" s="199"/>
      <c r="H312" s="217"/>
      <c r="I312" s="199"/>
      <c r="J312" s="217"/>
      <c r="K312" s="103"/>
      <c r="L312" s="103"/>
      <c r="M312" s="103"/>
      <c r="N312" s="102"/>
      <c r="O312" s="102"/>
      <c r="P312" s="105">
        <f t="shared" si="602"/>
        <v>0</v>
      </c>
      <c r="Q312" s="213"/>
      <c r="R312" s="213"/>
      <c r="S312" s="213"/>
      <c r="T312" s="213"/>
      <c r="U312" s="199"/>
      <c r="V312" s="200"/>
      <c r="W312" s="199"/>
      <c r="X312" s="200"/>
      <c r="Y312" s="199"/>
      <c r="Z312" s="200"/>
      <c r="AA312" s="207"/>
      <c r="AB312" s="213"/>
      <c r="AC312" s="206"/>
      <c r="AD312" s="199"/>
      <c r="AE312" s="200"/>
      <c r="AF312" s="206"/>
      <c r="AG312" s="199"/>
      <c r="AH312" s="200"/>
      <c r="AI312" s="206"/>
      <c r="AJ312" s="199"/>
      <c r="AK312" s="210"/>
      <c r="AL312" s="210"/>
      <c r="AM312" s="239"/>
    </row>
    <row r="313" spans="1:39" ht="15" customHeight="1" x14ac:dyDescent="0.25">
      <c r="A313" s="214">
        <v>62</v>
      </c>
      <c r="B313" s="199"/>
      <c r="C313" s="199"/>
      <c r="D313" s="199"/>
      <c r="E313" s="199"/>
      <c r="F313" s="235" t="str">
        <f t="shared" ref="F313" si="603">IF(AM313=40,"TIEMPO COMPLETO",IF(AM313&gt;=20,"MEDIO TIEMPO",IF(AM313&gt;=1,"TIEMPO PARCIAL","")))</f>
        <v/>
      </c>
      <c r="G313" s="199"/>
      <c r="H313" s="215"/>
      <c r="I313" s="199"/>
      <c r="J313" s="215"/>
      <c r="K313" s="103"/>
      <c r="L313" s="103"/>
      <c r="M313" s="103"/>
      <c r="N313" s="102"/>
      <c r="O313" s="102"/>
      <c r="P313" s="105">
        <f>N313*O313</f>
        <v>0</v>
      </c>
      <c r="Q313" s="213">
        <f>SUM(P313:P317)</f>
        <v>0</v>
      </c>
      <c r="R313" s="213">
        <f t="shared" ref="R313" si="604">COUNT(N313:N317)</f>
        <v>0</v>
      </c>
      <c r="S313" s="213">
        <f t="shared" ref="S313" si="605">SUM(O313:O317)</f>
        <v>0</v>
      </c>
      <c r="T313" s="213">
        <f t="shared" ref="T313" si="606">COUNT(N313:N317)</f>
        <v>0</v>
      </c>
      <c r="U313" s="199"/>
      <c r="V313" s="200"/>
      <c r="W313" s="199"/>
      <c r="X313" s="200"/>
      <c r="Y313" s="199"/>
      <c r="Z313" s="200"/>
      <c r="AA313" s="207"/>
      <c r="AB313" s="213">
        <f t="shared" ref="AB313" si="607">+AA313+Z313+V313+Q313+R313+S313+T313+X313</f>
        <v>0</v>
      </c>
      <c r="AC313" s="204" t="str">
        <f t="shared" ref="AC313" si="608">IF(L313="","",(AB313/$AM313))</f>
        <v/>
      </c>
      <c r="AD313" s="199"/>
      <c r="AE313" s="200"/>
      <c r="AF313" s="204" t="str">
        <f t="shared" ref="AF313" si="609">IF(AD313="","",(AE313/$AM313))</f>
        <v/>
      </c>
      <c r="AG313" s="199"/>
      <c r="AH313" s="200"/>
      <c r="AI313" s="204" t="str">
        <f t="shared" ref="AI313" si="610">IF(AG313="","",(AH313/$AM313))</f>
        <v/>
      </c>
      <c r="AJ313" s="199"/>
      <c r="AK313" s="208"/>
      <c r="AL313" s="208"/>
      <c r="AM313" s="238">
        <f t="shared" ref="AM313" si="611">AK313+AB313+AH313+AE313</f>
        <v>0</v>
      </c>
    </row>
    <row r="314" spans="1:39" ht="15" customHeight="1" x14ac:dyDescent="0.25">
      <c r="A314" s="214"/>
      <c r="B314" s="199"/>
      <c r="C314" s="199"/>
      <c r="D314" s="199"/>
      <c r="E314" s="199"/>
      <c r="F314" s="236"/>
      <c r="G314" s="199"/>
      <c r="H314" s="216"/>
      <c r="I314" s="199"/>
      <c r="J314" s="216"/>
      <c r="K314" s="103"/>
      <c r="L314" s="103"/>
      <c r="M314" s="103"/>
      <c r="N314" s="102"/>
      <c r="O314" s="102"/>
      <c r="P314" s="105">
        <f t="shared" ref="P314:P317" si="612">N314*O314</f>
        <v>0</v>
      </c>
      <c r="Q314" s="213"/>
      <c r="R314" s="213"/>
      <c r="S314" s="213"/>
      <c r="T314" s="213"/>
      <c r="U314" s="199"/>
      <c r="V314" s="200"/>
      <c r="W314" s="199"/>
      <c r="X314" s="200"/>
      <c r="Y314" s="199"/>
      <c r="Z314" s="200"/>
      <c r="AA314" s="207"/>
      <c r="AB314" s="213"/>
      <c r="AC314" s="205"/>
      <c r="AD314" s="199"/>
      <c r="AE314" s="200"/>
      <c r="AF314" s="205"/>
      <c r="AG314" s="199"/>
      <c r="AH314" s="200"/>
      <c r="AI314" s="205"/>
      <c r="AJ314" s="199"/>
      <c r="AK314" s="209"/>
      <c r="AL314" s="209"/>
      <c r="AM314" s="239"/>
    </row>
    <row r="315" spans="1:39" ht="15" customHeight="1" x14ac:dyDescent="0.25">
      <c r="A315" s="214"/>
      <c r="B315" s="199"/>
      <c r="C315" s="199"/>
      <c r="D315" s="199"/>
      <c r="E315" s="199"/>
      <c r="F315" s="236"/>
      <c r="G315" s="199"/>
      <c r="H315" s="216"/>
      <c r="I315" s="199"/>
      <c r="J315" s="216"/>
      <c r="K315" s="103"/>
      <c r="L315" s="103"/>
      <c r="M315" s="103"/>
      <c r="N315" s="102"/>
      <c r="O315" s="102"/>
      <c r="P315" s="105">
        <f t="shared" si="612"/>
        <v>0</v>
      </c>
      <c r="Q315" s="213"/>
      <c r="R315" s="213"/>
      <c r="S315" s="213"/>
      <c r="T315" s="213"/>
      <c r="U315" s="199"/>
      <c r="V315" s="200"/>
      <c r="W315" s="199"/>
      <c r="X315" s="200"/>
      <c r="Y315" s="199"/>
      <c r="Z315" s="200"/>
      <c r="AA315" s="207"/>
      <c r="AB315" s="213"/>
      <c r="AC315" s="205"/>
      <c r="AD315" s="199"/>
      <c r="AE315" s="200"/>
      <c r="AF315" s="205"/>
      <c r="AG315" s="199"/>
      <c r="AH315" s="200"/>
      <c r="AI315" s="205"/>
      <c r="AJ315" s="199"/>
      <c r="AK315" s="209"/>
      <c r="AL315" s="209"/>
      <c r="AM315" s="239"/>
    </row>
    <row r="316" spans="1:39" ht="15" customHeight="1" x14ac:dyDescent="0.25">
      <c r="A316" s="214"/>
      <c r="B316" s="199"/>
      <c r="C316" s="199"/>
      <c r="D316" s="199"/>
      <c r="E316" s="199"/>
      <c r="F316" s="236"/>
      <c r="G316" s="199"/>
      <c r="H316" s="216"/>
      <c r="I316" s="199"/>
      <c r="J316" s="216"/>
      <c r="K316" s="103"/>
      <c r="L316" s="103"/>
      <c r="M316" s="103"/>
      <c r="N316" s="102"/>
      <c r="O316" s="102"/>
      <c r="P316" s="105">
        <f t="shared" si="612"/>
        <v>0</v>
      </c>
      <c r="Q316" s="213"/>
      <c r="R316" s="213"/>
      <c r="S316" s="213"/>
      <c r="T316" s="213"/>
      <c r="U316" s="199"/>
      <c r="V316" s="200"/>
      <c r="W316" s="199"/>
      <c r="X316" s="200"/>
      <c r="Y316" s="199"/>
      <c r="Z316" s="200"/>
      <c r="AA316" s="207"/>
      <c r="AB316" s="213"/>
      <c r="AC316" s="205"/>
      <c r="AD316" s="199"/>
      <c r="AE316" s="200"/>
      <c r="AF316" s="205"/>
      <c r="AG316" s="199"/>
      <c r="AH316" s="200"/>
      <c r="AI316" s="205"/>
      <c r="AJ316" s="199"/>
      <c r="AK316" s="209"/>
      <c r="AL316" s="209"/>
      <c r="AM316" s="239"/>
    </row>
    <row r="317" spans="1:39" ht="15" customHeight="1" x14ac:dyDescent="0.25">
      <c r="A317" s="214"/>
      <c r="B317" s="199"/>
      <c r="C317" s="199"/>
      <c r="D317" s="199"/>
      <c r="E317" s="199"/>
      <c r="F317" s="237"/>
      <c r="G317" s="199"/>
      <c r="H317" s="217"/>
      <c r="I317" s="199"/>
      <c r="J317" s="217"/>
      <c r="K317" s="103"/>
      <c r="L317" s="103"/>
      <c r="M317" s="103"/>
      <c r="N317" s="102"/>
      <c r="O317" s="102"/>
      <c r="P317" s="105">
        <f t="shared" si="612"/>
        <v>0</v>
      </c>
      <c r="Q317" s="213"/>
      <c r="R317" s="213"/>
      <c r="S317" s="213"/>
      <c r="T317" s="213"/>
      <c r="U317" s="199"/>
      <c r="V317" s="200"/>
      <c r="W317" s="199"/>
      <c r="X317" s="200"/>
      <c r="Y317" s="199"/>
      <c r="Z317" s="200"/>
      <c r="AA317" s="207"/>
      <c r="AB317" s="213"/>
      <c r="AC317" s="206"/>
      <c r="AD317" s="199"/>
      <c r="AE317" s="200"/>
      <c r="AF317" s="206"/>
      <c r="AG317" s="199"/>
      <c r="AH317" s="200"/>
      <c r="AI317" s="206"/>
      <c r="AJ317" s="199"/>
      <c r="AK317" s="210"/>
      <c r="AL317" s="210"/>
      <c r="AM317" s="239"/>
    </row>
    <row r="318" spans="1:39" ht="15" customHeight="1" x14ac:dyDescent="0.25">
      <c r="A318" s="214">
        <v>63</v>
      </c>
      <c r="B318" s="199"/>
      <c r="C318" s="199"/>
      <c r="D318" s="199"/>
      <c r="E318" s="199"/>
      <c r="F318" s="235" t="str">
        <f t="shared" ref="F318" si="613">IF(AM318=40,"TIEMPO COMPLETO",IF(AM318&gt;=20,"MEDIO TIEMPO",IF(AM318&gt;=1,"TIEMPO PARCIAL","")))</f>
        <v/>
      </c>
      <c r="G318" s="199"/>
      <c r="H318" s="215"/>
      <c r="I318" s="199"/>
      <c r="J318" s="215"/>
      <c r="K318" s="103"/>
      <c r="L318" s="103"/>
      <c r="M318" s="103"/>
      <c r="N318" s="102"/>
      <c r="O318" s="102"/>
      <c r="P318" s="105">
        <f>N318*O318</f>
        <v>0</v>
      </c>
      <c r="Q318" s="213">
        <f>SUM(P318:P322)</f>
        <v>0</v>
      </c>
      <c r="R318" s="213">
        <f t="shared" ref="R318" si="614">COUNT(N318:N322)</f>
        <v>0</v>
      </c>
      <c r="S318" s="213">
        <f t="shared" ref="S318" si="615">SUM(O318:O322)</f>
        <v>0</v>
      </c>
      <c r="T318" s="213">
        <f t="shared" ref="T318" si="616">COUNT(N318:N322)</f>
        <v>0</v>
      </c>
      <c r="U318" s="199"/>
      <c r="V318" s="200"/>
      <c r="W318" s="199"/>
      <c r="X318" s="200"/>
      <c r="Y318" s="199"/>
      <c r="Z318" s="200"/>
      <c r="AA318" s="207"/>
      <c r="AB318" s="213">
        <f t="shared" ref="AB318" si="617">+AA318+Z318+V318+Q318+R318+S318+T318+X318</f>
        <v>0</v>
      </c>
      <c r="AC318" s="204" t="str">
        <f t="shared" ref="AC318" si="618">IF(L318="","",(AB318/$AM318))</f>
        <v/>
      </c>
      <c r="AD318" s="199"/>
      <c r="AE318" s="200"/>
      <c r="AF318" s="204" t="str">
        <f t="shared" ref="AF318" si="619">IF(AD318="","",(AE318/$AM318))</f>
        <v/>
      </c>
      <c r="AG318" s="199"/>
      <c r="AH318" s="200"/>
      <c r="AI318" s="204" t="str">
        <f t="shared" ref="AI318" si="620">IF(AG318="","",(AH318/$AM318))</f>
        <v/>
      </c>
      <c r="AJ318" s="199"/>
      <c r="AK318" s="208"/>
      <c r="AL318" s="208"/>
      <c r="AM318" s="238">
        <f t="shared" ref="AM318" si="621">AK318+AB318+AH318+AE318</f>
        <v>0</v>
      </c>
    </row>
    <row r="319" spans="1:39" ht="15" customHeight="1" x14ac:dyDescent="0.25">
      <c r="A319" s="214"/>
      <c r="B319" s="199"/>
      <c r="C319" s="199"/>
      <c r="D319" s="199"/>
      <c r="E319" s="199"/>
      <c r="F319" s="236"/>
      <c r="G319" s="199"/>
      <c r="H319" s="216"/>
      <c r="I319" s="199"/>
      <c r="J319" s="216"/>
      <c r="K319" s="103"/>
      <c r="L319" s="103"/>
      <c r="M319" s="103"/>
      <c r="N319" s="102"/>
      <c r="O319" s="102"/>
      <c r="P319" s="105">
        <f t="shared" ref="P319:P322" si="622">N319*O319</f>
        <v>0</v>
      </c>
      <c r="Q319" s="213"/>
      <c r="R319" s="213"/>
      <c r="S319" s="213"/>
      <c r="T319" s="213"/>
      <c r="U319" s="199"/>
      <c r="V319" s="200"/>
      <c r="W319" s="199"/>
      <c r="X319" s="200"/>
      <c r="Y319" s="199"/>
      <c r="Z319" s="200"/>
      <c r="AA319" s="207"/>
      <c r="AB319" s="213"/>
      <c r="AC319" s="205"/>
      <c r="AD319" s="199"/>
      <c r="AE319" s="200"/>
      <c r="AF319" s="205"/>
      <c r="AG319" s="199"/>
      <c r="AH319" s="200"/>
      <c r="AI319" s="205"/>
      <c r="AJ319" s="199"/>
      <c r="AK319" s="209"/>
      <c r="AL319" s="209"/>
      <c r="AM319" s="239"/>
    </row>
    <row r="320" spans="1:39" ht="15" customHeight="1" x14ac:dyDescent="0.25">
      <c r="A320" s="214"/>
      <c r="B320" s="199"/>
      <c r="C320" s="199"/>
      <c r="D320" s="199"/>
      <c r="E320" s="199"/>
      <c r="F320" s="236"/>
      <c r="G320" s="199"/>
      <c r="H320" s="216"/>
      <c r="I320" s="199"/>
      <c r="J320" s="216"/>
      <c r="K320" s="103"/>
      <c r="L320" s="103"/>
      <c r="M320" s="103"/>
      <c r="N320" s="102"/>
      <c r="O320" s="102"/>
      <c r="P320" s="105">
        <f t="shared" si="622"/>
        <v>0</v>
      </c>
      <c r="Q320" s="213"/>
      <c r="R320" s="213"/>
      <c r="S320" s="213"/>
      <c r="T320" s="213"/>
      <c r="U320" s="199"/>
      <c r="V320" s="200"/>
      <c r="W320" s="199"/>
      <c r="X320" s="200"/>
      <c r="Y320" s="199"/>
      <c r="Z320" s="200"/>
      <c r="AA320" s="207"/>
      <c r="AB320" s="213"/>
      <c r="AC320" s="205"/>
      <c r="AD320" s="199"/>
      <c r="AE320" s="200"/>
      <c r="AF320" s="205"/>
      <c r="AG320" s="199"/>
      <c r="AH320" s="200"/>
      <c r="AI320" s="205"/>
      <c r="AJ320" s="199"/>
      <c r="AK320" s="209"/>
      <c r="AL320" s="209"/>
      <c r="AM320" s="239"/>
    </row>
    <row r="321" spans="1:39" ht="15" customHeight="1" x14ac:dyDescent="0.25">
      <c r="A321" s="214"/>
      <c r="B321" s="199"/>
      <c r="C321" s="199"/>
      <c r="D321" s="199"/>
      <c r="E321" s="199"/>
      <c r="F321" s="236"/>
      <c r="G321" s="199"/>
      <c r="H321" s="216"/>
      <c r="I321" s="199"/>
      <c r="J321" s="216"/>
      <c r="K321" s="103"/>
      <c r="L321" s="103"/>
      <c r="M321" s="103"/>
      <c r="N321" s="102"/>
      <c r="O321" s="102"/>
      <c r="P321" s="105">
        <f t="shared" si="622"/>
        <v>0</v>
      </c>
      <c r="Q321" s="213"/>
      <c r="R321" s="213"/>
      <c r="S321" s="213"/>
      <c r="T321" s="213"/>
      <c r="U321" s="199"/>
      <c r="V321" s="200"/>
      <c r="W321" s="199"/>
      <c r="X321" s="200"/>
      <c r="Y321" s="199"/>
      <c r="Z321" s="200"/>
      <c r="AA321" s="207"/>
      <c r="AB321" s="213"/>
      <c r="AC321" s="205"/>
      <c r="AD321" s="199"/>
      <c r="AE321" s="200"/>
      <c r="AF321" s="205"/>
      <c r="AG321" s="199"/>
      <c r="AH321" s="200"/>
      <c r="AI321" s="205"/>
      <c r="AJ321" s="199"/>
      <c r="AK321" s="209"/>
      <c r="AL321" s="209"/>
      <c r="AM321" s="239"/>
    </row>
    <row r="322" spans="1:39" ht="15" customHeight="1" x14ac:dyDescent="0.25">
      <c r="A322" s="214"/>
      <c r="B322" s="199"/>
      <c r="C322" s="199"/>
      <c r="D322" s="199"/>
      <c r="E322" s="199"/>
      <c r="F322" s="237"/>
      <c r="G322" s="199"/>
      <c r="H322" s="217"/>
      <c r="I322" s="199"/>
      <c r="J322" s="217"/>
      <c r="K322" s="103"/>
      <c r="L322" s="103"/>
      <c r="M322" s="103"/>
      <c r="N322" s="102"/>
      <c r="O322" s="102"/>
      <c r="P322" s="105">
        <f t="shared" si="622"/>
        <v>0</v>
      </c>
      <c r="Q322" s="213"/>
      <c r="R322" s="213"/>
      <c r="S322" s="213"/>
      <c r="T322" s="213"/>
      <c r="U322" s="199"/>
      <c r="V322" s="200"/>
      <c r="W322" s="199"/>
      <c r="X322" s="200"/>
      <c r="Y322" s="199"/>
      <c r="Z322" s="200"/>
      <c r="AA322" s="207"/>
      <c r="AB322" s="213"/>
      <c r="AC322" s="206"/>
      <c r="AD322" s="199"/>
      <c r="AE322" s="200"/>
      <c r="AF322" s="206"/>
      <c r="AG322" s="199"/>
      <c r="AH322" s="200"/>
      <c r="AI322" s="206"/>
      <c r="AJ322" s="199"/>
      <c r="AK322" s="210"/>
      <c r="AL322" s="210"/>
      <c r="AM322" s="239"/>
    </row>
    <row r="323" spans="1:39" ht="15" customHeight="1" x14ac:dyDescent="0.25">
      <c r="A323" s="214">
        <v>64</v>
      </c>
      <c r="B323" s="199"/>
      <c r="C323" s="199"/>
      <c r="D323" s="199"/>
      <c r="E323" s="199"/>
      <c r="F323" s="235" t="str">
        <f t="shared" ref="F323" si="623">IF(AM323=40,"TIEMPO COMPLETO",IF(AM323&gt;=20,"MEDIO TIEMPO",IF(AM323&gt;=1,"TIEMPO PARCIAL","")))</f>
        <v/>
      </c>
      <c r="G323" s="199"/>
      <c r="H323" s="215"/>
      <c r="I323" s="199"/>
      <c r="J323" s="215"/>
      <c r="K323" s="103"/>
      <c r="L323" s="103"/>
      <c r="M323" s="103"/>
      <c r="N323" s="102"/>
      <c r="O323" s="102"/>
      <c r="P323" s="105">
        <f>N323*O323</f>
        <v>0</v>
      </c>
      <c r="Q323" s="213">
        <f>SUM(P323:P327)</f>
        <v>0</v>
      </c>
      <c r="R323" s="213">
        <f t="shared" ref="R323" si="624">COUNT(N323:N327)</f>
        <v>0</v>
      </c>
      <c r="S323" s="213">
        <f t="shared" ref="S323" si="625">SUM(O323:O327)</f>
        <v>0</v>
      </c>
      <c r="T323" s="213">
        <f t="shared" ref="T323" si="626">COUNT(N323:N327)</f>
        <v>0</v>
      </c>
      <c r="U323" s="199"/>
      <c r="V323" s="200"/>
      <c r="W323" s="199"/>
      <c r="X323" s="200"/>
      <c r="Y323" s="199"/>
      <c r="Z323" s="200"/>
      <c r="AA323" s="207"/>
      <c r="AB323" s="213">
        <f t="shared" ref="AB323" si="627">+AA323+Z323+V323+Q323+R323+S323+T323+X323</f>
        <v>0</v>
      </c>
      <c r="AC323" s="204" t="str">
        <f t="shared" ref="AC323" si="628">IF(L323="","",(AB323/$AM323))</f>
        <v/>
      </c>
      <c r="AD323" s="199"/>
      <c r="AE323" s="200"/>
      <c r="AF323" s="204" t="str">
        <f t="shared" ref="AF323" si="629">IF(AD323="","",(AE323/$AM323))</f>
        <v/>
      </c>
      <c r="AG323" s="199"/>
      <c r="AH323" s="200"/>
      <c r="AI323" s="204" t="str">
        <f t="shared" ref="AI323" si="630">IF(AG323="","",(AH323/$AM323))</f>
        <v/>
      </c>
      <c r="AJ323" s="199"/>
      <c r="AK323" s="208"/>
      <c r="AL323" s="208"/>
      <c r="AM323" s="238">
        <f t="shared" ref="AM323" si="631">AK323+AB323+AH323+AE323</f>
        <v>0</v>
      </c>
    </row>
    <row r="324" spans="1:39" ht="15" customHeight="1" x14ac:dyDescent="0.25">
      <c r="A324" s="214"/>
      <c r="B324" s="199"/>
      <c r="C324" s="199"/>
      <c r="D324" s="199"/>
      <c r="E324" s="199"/>
      <c r="F324" s="236"/>
      <c r="G324" s="199"/>
      <c r="H324" s="216"/>
      <c r="I324" s="199"/>
      <c r="J324" s="216"/>
      <c r="K324" s="103"/>
      <c r="L324" s="103"/>
      <c r="M324" s="103"/>
      <c r="N324" s="102"/>
      <c r="O324" s="102"/>
      <c r="P324" s="105">
        <f t="shared" ref="P324:P327" si="632">N324*O324</f>
        <v>0</v>
      </c>
      <c r="Q324" s="213"/>
      <c r="R324" s="213"/>
      <c r="S324" s="213"/>
      <c r="T324" s="213"/>
      <c r="U324" s="199"/>
      <c r="V324" s="200"/>
      <c r="W324" s="199"/>
      <c r="X324" s="200"/>
      <c r="Y324" s="199"/>
      <c r="Z324" s="200"/>
      <c r="AA324" s="207"/>
      <c r="AB324" s="213"/>
      <c r="AC324" s="205"/>
      <c r="AD324" s="199"/>
      <c r="AE324" s="200"/>
      <c r="AF324" s="205"/>
      <c r="AG324" s="199"/>
      <c r="AH324" s="200"/>
      <c r="AI324" s="205"/>
      <c r="AJ324" s="199"/>
      <c r="AK324" s="209"/>
      <c r="AL324" s="209"/>
      <c r="AM324" s="239"/>
    </row>
    <row r="325" spans="1:39" ht="15" customHeight="1" x14ac:dyDescent="0.25">
      <c r="A325" s="214"/>
      <c r="B325" s="199"/>
      <c r="C325" s="199"/>
      <c r="D325" s="199"/>
      <c r="E325" s="199"/>
      <c r="F325" s="236"/>
      <c r="G325" s="199"/>
      <c r="H325" s="216"/>
      <c r="I325" s="199"/>
      <c r="J325" s="216"/>
      <c r="K325" s="103"/>
      <c r="L325" s="103"/>
      <c r="M325" s="103"/>
      <c r="N325" s="102"/>
      <c r="O325" s="102"/>
      <c r="P325" s="105">
        <f t="shared" si="632"/>
        <v>0</v>
      </c>
      <c r="Q325" s="213"/>
      <c r="R325" s="213"/>
      <c r="S325" s="213"/>
      <c r="T325" s="213"/>
      <c r="U325" s="199"/>
      <c r="V325" s="200"/>
      <c r="W325" s="199"/>
      <c r="X325" s="200"/>
      <c r="Y325" s="199"/>
      <c r="Z325" s="200"/>
      <c r="AA325" s="207"/>
      <c r="AB325" s="213"/>
      <c r="AC325" s="205"/>
      <c r="AD325" s="199"/>
      <c r="AE325" s="200"/>
      <c r="AF325" s="205"/>
      <c r="AG325" s="199"/>
      <c r="AH325" s="200"/>
      <c r="AI325" s="205"/>
      <c r="AJ325" s="199"/>
      <c r="AK325" s="209"/>
      <c r="AL325" s="209"/>
      <c r="AM325" s="239"/>
    </row>
    <row r="326" spans="1:39" ht="15" customHeight="1" x14ac:dyDescent="0.25">
      <c r="A326" s="214"/>
      <c r="B326" s="199"/>
      <c r="C326" s="199"/>
      <c r="D326" s="199"/>
      <c r="E326" s="199"/>
      <c r="F326" s="236"/>
      <c r="G326" s="199"/>
      <c r="H326" s="216"/>
      <c r="I326" s="199"/>
      <c r="J326" s="216"/>
      <c r="K326" s="103"/>
      <c r="L326" s="103"/>
      <c r="M326" s="103"/>
      <c r="N326" s="102"/>
      <c r="O326" s="102"/>
      <c r="P326" s="105">
        <f t="shared" si="632"/>
        <v>0</v>
      </c>
      <c r="Q326" s="213"/>
      <c r="R326" s="213"/>
      <c r="S326" s="213"/>
      <c r="T326" s="213"/>
      <c r="U326" s="199"/>
      <c r="V326" s="200"/>
      <c r="W326" s="199"/>
      <c r="X326" s="200"/>
      <c r="Y326" s="199"/>
      <c r="Z326" s="200"/>
      <c r="AA326" s="207"/>
      <c r="AB326" s="213"/>
      <c r="AC326" s="205"/>
      <c r="AD326" s="199"/>
      <c r="AE326" s="200"/>
      <c r="AF326" s="205"/>
      <c r="AG326" s="199"/>
      <c r="AH326" s="200"/>
      <c r="AI326" s="205"/>
      <c r="AJ326" s="199"/>
      <c r="AK326" s="209"/>
      <c r="AL326" s="209"/>
      <c r="AM326" s="239"/>
    </row>
    <row r="327" spans="1:39" ht="15" customHeight="1" x14ac:dyDescent="0.25">
      <c r="A327" s="214"/>
      <c r="B327" s="199"/>
      <c r="C327" s="199"/>
      <c r="D327" s="199"/>
      <c r="E327" s="199"/>
      <c r="F327" s="237"/>
      <c r="G327" s="199"/>
      <c r="H327" s="217"/>
      <c r="I327" s="199"/>
      <c r="J327" s="217"/>
      <c r="K327" s="103"/>
      <c r="L327" s="103"/>
      <c r="M327" s="103"/>
      <c r="N327" s="102"/>
      <c r="O327" s="102"/>
      <c r="P327" s="105">
        <f t="shared" si="632"/>
        <v>0</v>
      </c>
      <c r="Q327" s="213"/>
      <c r="R327" s="213"/>
      <c r="S327" s="213"/>
      <c r="T327" s="213"/>
      <c r="U327" s="199"/>
      <c r="V327" s="200"/>
      <c r="W327" s="199"/>
      <c r="X327" s="200"/>
      <c r="Y327" s="199"/>
      <c r="Z327" s="200"/>
      <c r="AA327" s="207"/>
      <c r="AB327" s="213"/>
      <c r="AC327" s="206"/>
      <c r="AD327" s="199"/>
      <c r="AE327" s="200"/>
      <c r="AF327" s="206"/>
      <c r="AG327" s="199"/>
      <c r="AH327" s="200"/>
      <c r="AI327" s="206"/>
      <c r="AJ327" s="199"/>
      <c r="AK327" s="210"/>
      <c r="AL327" s="210"/>
      <c r="AM327" s="239"/>
    </row>
    <row r="328" spans="1:39" ht="15" customHeight="1" x14ac:dyDescent="0.25">
      <c r="A328" s="214">
        <v>65</v>
      </c>
      <c r="B328" s="199"/>
      <c r="C328" s="199"/>
      <c r="D328" s="199"/>
      <c r="E328" s="199"/>
      <c r="F328" s="235" t="str">
        <f t="shared" ref="F328" si="633">IF(AM328=40,"TIEMPO COMPLETO",IF(AM328&gt;=20,"MEDIO TIEMPO",IF(AM328&gt;=1,"TIEMPO PARCIAL","")))</f>
        <v/>
      </c>
      <c r="G328" s="199"/>
      <c r="H328" s="215"/>
      <c r="I328" s="199"/>
      <c r="J328" s="215"/>
      <c r="K328" s="103"/>
      <c r="L328" s="103"/>
      <c r="M328" s="103"/>
      <c r="N328" s="102"/>
      <c r="O328" s="102"/>
      <c r="P328" s="105">
        <f>N328*O328</f>
        <v>0</v>
      </c>
      <c r="Q328" s="213">
        <f>SUM(P328:P332)</f>
        <v>0</v>
      </c>
      <c r="R328" s="213">
        <f t="shared" ref="R328" si="634">COUNT(N328:N332)</f>
        <v>0</v>
      </c>
      <c r="S328" s="213">
        <f t="shared" ref="S328" si="635">SUM(O328:O332)</f>
        <v>0</v>
      </c>
      <c r="T328" s="213">
        <f t="shared" ref="T328" si="636">COUNT(N328:N332)</f>
        <v>0</v>
      </c>
      <c r="U328" s="199"/>
      <c r="V328" s="200"/>
      <c r="W328" s="199"/>
      <c r="X328" s="200"/>
      <c r="Y328" s="199"/>
      <c r="Z328" s="200"/>
      <c r="AA328" s="207"/>
      <c r="AB328" s="213">
        <f t="shared" ref="AB328" si="637">+AA328+Z328+V328+Q328+R328+S328+T328+X328</f>
        <v>0</v>
      </c>
      <c r="AC328" s="204" t="str">
        <f t="shared" ref="AC328" si="638">IF(L328="","",(AB328/$AM328))</f>
        <v/>
      </c>
      <c r="AD328" s="199"/>
      <c r="AE328" s="200"/>
      <c r="AF328" s="204" t="str">
        <f t="shared" ref="AF328" si="639">IF(AD328="","",(AE328/$AM328))</f>
        <v/>
      </c>
      <c r="AG328" s="199"/>
      <c r="AH328" s="200"/>
      <c r="AI328" s="204" t="str">
        <f t="shared" ref="AI328" si="640">IF(AG328="","",(AH328/$AM328))</f>
        <v/>
      </c>
      <c r="AJ328" s="199"/>
      <c r="AK328" s="208"/>
      <c r="AL328" s="208"/>
      <c r="AM328" s="238">
        <f t="shared" ref="AM328" si="641">AK328+AB328+AH328+AE328</f>
        <v>0</v>
      </c>
    </row>
    <row r="329" spans="1:39" ht="15" customHeight="1" x14ac:dyDescent="0.25">
      <c r="A329" s="214"/>
      <c r="B329" s="199"/>
      <c r="C329" s="199"/>
      <c r="D329" s="199"/>
      <c r="E329" s="199"/>
      <c r="F329" s="236"/>
      <c r="G329" s="199"/>
      <c r="H329" s="216"/>
      <c r="I329" s="199"/>
      <c r="J329" s="216"/>
      <c r="K329" s="103"/>
      <c r="L329" s="103"/>
      <c r="M329" s="103"/>
      <c r="N329" s="102"/>
      <c r="O329" s="102"/>
      <c r="P329" s="105">
        <f t="shared" ref="P329:P332" si="642">N329*O329</f>
        <v>0</v>
      </c>
      <c r="Q329" s="213"/>
      <c r="R329" s="213"/>
      <c r="S329" s="213"/>
      <c r="T329" s="213"/>
      <c r="U329" s="199"/>
      <c r="V329" s="200"/>
      <c r="W329" s="199"/>
      <c r="X329" s="200"/>
      <c r="Y329" s="199"/>
      <c r="Z329" s="200"/>
      <c r="AA329" s="207"/>
      <c r="AB329" s="213"/>
      <c r="AC329" s="205"/>
      <c r="AD329" s="199"/>
      <c r="AE329" s="200"/>
      <c r="AF329" s="205"/>
      <c r="AG329" s="199"/>
      <c r="AH329" s="200"/>
      <c r="AI329" s="205"/>
      <c r="AJ329" s="199"/>
      <c r="AK329" s="209"/>
      <c r="AL329" s="209"/>
      <c r="AM329" s="239"/>
    </row>
    <row r="330" spans="1:39" ht="15" customHeight="1" x14ac:dyDescent="0.25">
      <c r="A330" s="214"/>
      <c r="B330" s="199"/>
      <c r="C330" s="199"/>
      <c r="D330" s="199"/>
      <c r="E330" s="199"/>
      <c r="F330" s="236"/>
      <c r="G330" s="199"/>
      <c r="H330" s="216"/>
      <c r="I330" s="199"/>
      <c r="J330" s="216"/>
      <c r="K330" s="103"/>
      <c r="L330" s="103"/>
      <c r="M330" s="103"/>
      <c r="N330" s="102"/>
      <c r="O330" s="102"/>
      <c r="P330" s="105">
        <f t="shared" si="642"/>
        <v>0</v>
      </c>
      <c r="Q330" s="213"/>
      <c r="R330" s="213"/>
      <c r="S330" s="213"/>
      <c r="T330" s="213"/>
      <c r="U330" s="199"/>
      <c r="V330" s="200"/>
      <c r="W330" s="199"/>
      <c r="X330" s="200"/>
      <c r="Y330" s="199"/>
      <c r="Z330" s="200"/>
      <c r="AA330" s="207"/>
      <c r="AB330" s="213"/>
      <c r="AC330" s="205"/>
      <c r="AD330" s="199"/>
      <c r="AE330" s="200"/>
      <c r="AF330" s="205"/>
      <c r="AG330" s="199"/>
      <c r="AH330" s="200"/>
      <c r="AI330" s="205"/>
      <c r="AJ330" s="199"/>
      <c r="AK330" s="209"/>
      <c r="AL330" s="209"/>
      <c r="AM330" s="239"/>
    </row>
    <row r="331" spans="1:39" ht="15" customHeight="1" x14ac:dyDescent="0.25">
      <c r="A331" s="214"/>
      <c r="B331" s="199"/>
      <c r="C331" s="199"/>
      <c r="D331" s="199"/>
      <c r="E331" s="199"/>
      <c r="F331" s="236"/>
      <c r="G331" s="199"/>
      <c r="H331" s="216"/>
      <c r="I331" s="199"/>
      <c r="J331" s="216"/>
      <c r="K331" s="103"/>
      <c r="L331" s="103"/>
      <c r="M331" s="103"/>
      <c r="N331" s="102"/>
      <c r="O331" s="102"/>
      <c r="P331" s="105">
        <f t="shared" si="642"/>
        <v>0</v>
      </c>
      <c r="Q331" s="213"/>
      <c r="R331" s="213"/>
      <c r="S331" s="213"/>
      <c r="T331" s="213"/>
      <c r="U331" s="199"/>
      <c r="V331" s="200"/>
      <c r="W331" s="199"/>
      <c r="X331" s="200"/>
      <c r="Y331" s="199"/>
      <c r="Z331" s="200"/>
      <c r="AA331" s="207"/>
      <c r="AB331" s="213"/>
      <c r="AC331" s="205"/>
      <c r="AD331" s="199"/>
      <c r="AE331" s="200"/>
      <c r="AF331" s="205"/>
      <c r="AG331" s="199"/>
      <c r="AH331" s="200"/>
      <c r="AI331" s="205"/>
      <c r="AJ331" s="199"/>
      <c r="AK331" s="209"/>
      <c r="AL331" s="209"/>
      <c r="AM331" s="239"/>
    </row>
    <row r="332" spans="1:39" ht="15" customHeight="1" x14ac:dyDescent="0.25">
      <c r="A332" s="214"/>
      <c r="B332" s="199"/>
      <c r="C332" s="199"/>
      <c r="D332" s="199"/>
      <c r="E332" s="199"/>
      <c r="F332" s="237"/>
      <c r="G332" s="199"/>
      <c r="H332" s="217"/>
      <c r="I332" s="199"/>
      <c r="J332" s="217"/>
      <c r="K332" s="103"/>
      <c r="L332" s="103"/>
      <c r="M332" s="103"/>
      <c r="N332" s="102"/>
      <c r="O332" s="102"/>
      <c r="P332" s="105">
        <f t="shared" si="642"/>
        <v>0</v>
      </c>
      <c r="Q332" s="213"/>
      <c r="R332" s="213"/>
      <c r="S332" s="213"/>
      <c r="T332" s="213"/>
      <c r="U332" s="199"/>
      <c r="V332" s="200"/>
      <c r="W332" s="199"/>
      <c r="X332" s="200"/>
      <c r="Y332" s="199"/>
      <c r="Z332" s="200"/>
      <c r="AA332" s="207"/>
      <c r="AB332" s="213"/>
      <c r="AC332" s="206"/>
      <c r="AD332" s="199"/>
      <c r="AE332" s="200"/>
      <c r="AF332" s="206"/>
      <c r="AG332" s="199"/>
      <c r="AH332" s="200"/>
      <c r="AI332" s="206"/>
      <c r="AJ332" s="199"/>
      <c r="AK332" s="210"/>
      <c r="AL332" s="210"/>
      <c r="AM332" s="239"/>
    </row>
    <row r="333" spans="1:39" ht="15" customHeight="1" x14ac:dyDescent="0.25">
      <c r="A333" s="214">
        <v>66</v>
      </c>
      <c r="B333" s="199"/>
      <c r="C333" s="199"/>
      <c r="D333" s="199"/>
      <c r="E333" s="199"/>
      <c r="F333" s="235" t="str">
        <f t="shared" ref="F333" si="643">IF(AM333=40,"TIEMPO COMPLETO",IF(AM333&gt;=20,"MEDIO TIEMPO",IF(AM333&gt;=1,"TIEMPO PARCIAL","")))</f>
        <v/>
      </c>
      <c r="G333" s="199"/>
      <c r="H333" s="215"/>
      <c r="I333" s="199"/>
      <c r="J333" s="215"/>
      <c r="K333" s="103"/>
      <c r="L333" s="103"/>
      <c r="M333" s="103"/>
      <c r="N333" s="102"/>
      <c r="O333" s="102"/>
      <c r="P333" s="105">
        <f>N333*O333</f>
        <v>0</v>
      </c>
      <c r="Q333" s="213">
        <f>SUM(P333:P337)</f>
        <v>0</v>
      </c>
      <c r="R333" s="213">
        <f t="shared" ref="R333" si="644">COUNT(N333:N337)</f>
        <v>0</v>
      </c>
      <c r="S333" s="213">
        <f t="shared" ref="S333" si="645">SUM(O333:O337)</f>
        <v>0</v>
      </c>
      <c r="T333" s="213">
        <f t="shared" ref="T333" si="646">COUNT(N333:N337)</f>
        <v>0</v>
      </c>
      <c r="U333" s="199"/>
      <c r="V333" s="200"/>
      <c r="W333" s="199"/>
      <c r="X333" s="200"/>
      <c r="Y333" s="199"/>
      <c r="Z333" s="200"/>
      <c r="AA333" s="207"/>
      <c r="AB333" s="213">
        <f t="shared" ref="AB333" si="647">+AA333+Z333+V333+Q333+R333+S333+T333+X333</f>
        <v>0</v>
      </c>
      <c r="AC333" s="204" t="str">
        <f t="shared" ref="AC333" si="648">IF(L333="","",(AB333/$AM333))</f>
        <v/>
      </c>
      <c r="AD333" s="199"/>
      <c r="AE333" s="200"/>
      <c r="AF333" s="204" t="str">
        <f t="shared" ref="AF333" si="649">IF(AD333="","",(AE333/$AM333))</f>
        <v/>
      </c>
      <c r="AG333" s="199"/>
      <c r="AH333" s="200"/>
      <c r="AI333" s="204" t="str">
        <f t="shared" ref="AI333" si="650">IF(AG333="","",(AH333/$AM333))</f>
        <v/>
      </c>
      <c r="AJ333" s="199"/>
      <c r="AK333" s="208"/>
      <c r="AL333" s="208"/>
      <c r="AM333" s="238">
        <f t="shared" ref="AM333" si="651">AK333+AB333+AH333+AE333</f>
        <v>0</v>
      </c>
    </row>
    <row r="334" spans="1:39" ht="15" customHeight="1" x14ac:dyDescent="0.25">
      <c r="A334" s="214"/>
      <c r="B334" s="199"/>
      <c r="C334" s="199"/>
      <c r="D334" s="199"/>
      <c r="E334" s="199"/>
      <c r="F334" s="236"/>
      <c r="G334" s="199"/>
      <c r="H334" s="216"/>
      <c r="I334" s="199"/>
      <c r="J334" s="216"/>
      <c r="K334" s="103"/>
      <c r="L334" s="103"/>
      <c r="M334" s="103"/>
      <c r="N334" s="102"/>
      <c r="O334" s="102"/>
      <c r="P334" s="105">
        <f t="shared" ref="P334:P337" si="652">N334*O334</f>
        <v>0</v>
      </c>
      <c r="Q334" s="213"/>
      <c r="R334" s="213"/>
      <c r="S334" s="213"/>
      <c r="T334" s="213"/>
      <c r="U334" s="199"/>
      <c r="V334" s="200"/>
      <c r="W334" s="199"/>
      <c r="X334" s="200"/>
      <c r="Y334" s="199"/>
      <c r="Z334" s="200"/>
      <c r="AA334" s="207"/>
      <c r="AB334" s="213"/>
      <c r="AC334" s="205"/>
      <c r="AD334" s="199"/>
      <c r="AE334" s="200"/>
      <c r="AF334" s="205"/>
      <c r="AG334" s="199"/>
      <c r="AH334" s="200"/>
      <c r="AI334" s="205"/>
      <c r="AJ334" s="199"/>
      <c r="AK334" s="209"/>
      <c r="AL334" s="209"/>
      <c r="AM334" s="239"/>
    </row>
    <row r="335" spans="1:39" ht="15" customHeight="1" x14ac:dyDescent="0.25">
      <c r="A335" s="214"/>
      <c r="B335" s="199"/>
      <c r="C335" s="199"/>
      <c r="D335" s="199"/>
      <c r="E335" s="199"/>
      <c r="F335" s="236"/>
      <c r="G335" s="199"/>
      <c r="H335" s="216"/>
      <c r="I335" s="199"/>
      <c r="J335" s="216"/>
      <c r="K335" s="103"/>
      <c r="L335" s="103"/>
      <c r="M335" s="103"/>
      <c r="N335" s="102"/>
      <c r="O335" s="102"/>
      <c r="P335" s="105">
        <f t="shared" si="652"/>
        <v>0</v>
      </c>
      <c r="Q335" s="213"/>
      <c r="R335" s="213"/>
      <c r="S335" s="213"/>
      <c r="T335" s="213"/>
      <c r="U335" s="199"/>
      <c r="V335" s="200"/>
      <c r="W335" s="199"/>
      <c r="X335" s="200"/>
      <c r="Y335" s="199"/>
      <c r="Z335" s="200"/>
      <c r="AA335" s="207"/>
      <c r="AB335" s="213"/>
      <c r="AC335" s="205"/>
      <c r="AD335" s="199"/>
      <c r="AE335" s="200"/>
      <c r="AF335" s="205"/>
      <c r="AG335" s="199"/>
      <c r="AH335" s="200"/>
      <c r="AI335" s="205"/>
      <c r="AJ335" s="199"/>
      <c r="AK335" s="209"/>
      <c r="AL335" s="209"/>
      <c r="AM335" s="239"/>
    </row>
    <row r="336" spans="1:39" ht="15" customHeight="1" x14ac:dyDescent="0.25">
      <c r="A336" s="214"/>
      <c r="B336" s="199"/>
      <c r="C336" s="199"/>
      <c r="D336" s="199"/>
      <c r="E336" s="199"/>
      <c r="F336" s="236"/>
      <c r="G336" s="199"/>
      <c r="H336" s="216"/>
      <c r="I336" s="199"/>
      <c r="J336" s="216"/>
      <c r="K336" s="103"/>
      <c r="L336" s="103"/>
      <c r="M336" s="103"/>
      <c r="N336" s="102"/>
      <c r="O336" s="102"/>
      <c r="P336" s="105">
        <f t="shared" si="652"/>
        <v>0</v>
      </c>
      <c r="Q336" s="213"/>
      <c r="R336" s="213"/>
      <c r="S336" s="213"/>
      <c r="T336" s="213"/>
      <c r="U336" s="199"/>
      <c r="V336" s="200"/>
      <c r="W336" s="199"/>
      <c r="X336" s="200"/>
      <c r="Y336" s="199"/>
      <c r="Z336" s="200"/>
      <c r="AA336" s="207"/>
      <c r="AB336" s="213"/>
      <c r="AC336" s="205"/>
      <c r="AD336" s="199"/>
      <c r="AE336" s="200"/>
      <c r="AF336" s="205"/>
      <c r="AG336" s="199"/>
      <c r="AH336" s="200"/>
      <c r="AI336" s="205"/>
      <c r="AJ336" s="199"/>
      <c r="AK336" s="209"/>
      <c r="AL336" s="209"/>
      <c r="AM336" s="239"/>
    </row>
    <row r="337" spans="1:39" ht="15" customHeight="1" x14ac:dyDescent="0.25">
      <c r="A337" s="214"/>
      <c r="B337" s="199"/>
      <c r="C337" s="199"/>
      <c r="D337" s="199"/>
      <c r="E337" s="199"/>
      <c r="F337" s="237"/>
      <c r="G337" s="199"/>
      <c r="H337" s="217"/>
      <c r="I337" s="199"/>
      <c r="J337" s="217"/>
      <c r="K337" s="103"/>
      <c r="L337" s="103"/>
      <c r="M337" s="103"/>
      <c r="N337" s="102"/>
      <c r="O337" s="102"/>
      <c r="P337" s="105">
        <f t="shared" si="652"/>
        <v>0</v>
      </c>
      <c r="Q337" s="213"/>
      <c r="R337" s="213"/>
      <c r="S337" s="213"/>
      <c r="T337" s="213"/>
      <c r="U337" s="199"/>
      <c r="V337" s="200"/>
      <c r="W337" s="199"/>
      <c r="X337" s="200"/>
      <c r="Y337" s="199"/>
      <c r="Z337" s="200"/>
      <c r="AA337" s="207"/>
      <c r="AB337" s="213"/>
      <c r="AC337" s="206"/>
      <c r="AD337" s="199"/>
      <c r="AE337" s="200"/>
      <c r="AF337" s="206"/>
      <c r="AG337" s="199"/>
      <c r="AH337" s="200"/>
      <c r="AI337" s="206"/>
      <c r="AJ337" s="199"/>
      <c r="AK337" s="210"/>
      <c r="AL337" s="210"/>
      <c r="AM337" s="239"/>
    </row>
    <row r="338" spans="1:39" ht="15" customHeight="1" x14ac:dyDescent="0.25">
      <c r="A338" s="214">
        <v>67</v>
      </c>
      <c r="B338" s="199"/>
      <c r="C338" s="199"/>
      <c r="D338" s="199"/>
      <c r="E338" s="199"/>
      <c r="F338" s="235" t="str">
        <f t="shared" ref="F338" si="653">IF(AM338=40,"TIEMPO COMPLETO",IF(AM338&gt;=20,"MEDIO TIEMPO",IF(AM338&gt;=1,"TIEMPO PARCIAL","")))</f>
        <v/>
      </c>
      <c r="G338" s="199"/>
      <c r="H338" s="215"/>
      <c r="I338" s="199"/>
      <c r="J338" s="215"/>
      <c r="K338" s="103"/>
      <c r="L338" s="103"/>
      <c r="M338" s="103"/>
      <c r="N338" s="102"/>
      <c r="O338" s="102"/>
      <c r="P338" s="105">
        <f>N338*O338</f>
        <v>0</v>
      </c>
      <c r="Q338" s="213">
        <f>SUM(P338:P342)</f>
        <v>0</v>
      </c>
      <c r="R338" s="213">
        <f t="shared" ref="R338" si="654">COUNT(N338:N342)</f>
        <v>0</v>
      </c>
      <c r="S338" s="213">
        <f t="shared" ref="S338" si="655">SUM(O338:O342)</f>
        <v>0</v>
      </c>
      <c r="T338" s="213">
        <f t="shared" ref="T338" si="656">COUNT(N338:N342)</f>
        <v>0</v>
      </c>
      <c r="U338" s="199"/>
      <c r="V338" s="200"/>
      <c r="W338" s="199"/>
      <c r="X338" s="200"/>
      <c r="Y338" s="199"/>
      <c r="Z338" s="200"/>
      <c r="AA338" s="207"/>
      <c r="AB338" s="213">
        <f t="shared" ref="AB338" si="657">+AA338+Z338+V338+Q338+R338+S338+T338+X338</f>
        <v>0</v>
      </c>
      <c r="AC338" s="204" t="str">
        <f t="shared" ref="AC338" si="658">IF(L338="","",(AB338/$AM338))</f>
        <v/>
      </c>
      <c r="AD338" s="199"/>
      <c r="AE338" s="200"/>
      <c r="AF338" s="204" t="str">
        <f t="shared" ref="AF338" si="659">IF(AD338="","",(AE338/$AM338))</f>
        <v/>
      </c>
      <c r="AG338" s="199"/>
      <c r="AH338" s="200"/>
      <c r="AI338" s="204" t="str">
        <f t="shared" ref="AI338" si="660">IF(AG338="","",(AH338/$AM338))</f>
        <v/>
      </c>
      <c r="AJ338" s="199"/>
      <c r="AK338" s="208"/>
      <c r="AL338" s="208"/>
      <c r="AM338" s="238">
        <f t="shared" ref="AM338" si="661">AK338+AB338+AH338+AE338</f>
        <v>0</v>
      </c>
    </row>
    <row r="339" spans="1:39" ht="15" customHeight="1" x14ac:dyDescent="0.25">
      <c r="A339" s="214"/>
      <c r="B339" s="199"/>
      <c r="C339" s="199"/>
      <c r="D339" s="199"/>
      <c r="E339" s="199"/>
      <c r="F339" s="236"/>
      <c r="G339" s="199"/>
      <c r="H339" s="216"/>
      <c r="I339" s="199"/>
      <c r="J339" s="216"/>
      <c r="K339" s="103"/>
      <c r="L339" s="103"/>
      <c r="M339" s="103"/>
      <c r="N339" s="102"/>
      <c r="O339" s="102"/>
      <c r="P339" s="105">
        <f t="shared" ref="P339:P342" si="662">N339*O339</f>
        <v>0</v>
      </c>
      <c r="Q339" s="213"/>
      <c r="R339" s="213"/>
      <c r="S339" s="213"/>
      <c r="T339" s="213"/>
      <c r="U339" s="199"/>
      <c r="V339" s="200"/>
      <c r="W339" s="199"/>
      <c r="X339" s="200"/>
      <c r="Y339" s="199"/>
      <c r="Z339" s="200"/>
      <c r="AA339" s="207"/>
      <c r="AB339" s="213"/>
      <c r="AC339" s="205"/>
      <c r="AD339" s="199"/>
      <c r="AE339" s="200"/>
      <c r="AF339" s="205"/>
      <c r="AG339" s="199"/>
      <c r="AH339" s="200"/>
      <c r="AI339" s="205"/>
      <c r="AJ339" s="199"/>
      <c r="AK339" s="209"/>
      <c r="AL339" s="209"/>
      <c r="AM339" s="239"/>
    </row>
    <row r="340" spans="1:39" ht="15" customHeight="1" x14ac:dyDescent="0.25">
      <c r="A340" s="214"/>
      <c r="B340" s="199"/>
      <c r="C340" s="199"/>
      <c r="D340" s="199"/>
      <c r="E340" s="199"/>
      <c r="F340" s="236"/>
      <c r="G340" s="199"/>
      <c r="H340" s="216"/>
      <c r="I340" s="199"/>
      <c r="J340" s="216"/>
      <c r="K340" s="103"/>
      <c r="L340" s="103"/>
      <c r="M340" s="103"/>
      <c r="N340" s="102"/>
      <c r="O340" s="102"/>
      <c r="P340" s="105">
        <f t="shared" si="662"/>
        <v>0</v>
      </c>
      <c r="Q340" s="213"/>
      <c r="R340" s="213"/>
      <c r="S340" s="213"/>
      <c r="T340" s="213"/>
      <c r="U340" s="199"/>
      <c r="V340" s="200"/>
      <c r="W340" s="199"/>
      <c r="X340" s="200"/>
      <c r="Y340" s="199"/>
      <c r="Z340" s="200"/>
      <c r="AA340" s="207"/>
      <c r="AB340" s="213"/>
      <c r="AC340" s="205"/>
      <c r="AD340" s="199"/>
      <c r="AE340" s="200"/>
      <c r="AF340" s="205"/>
      <c r="AG340" s="199"/>
      <c r="AH340" s="200"/>
      <c r="AI340" s="205"/>
      <c r="AJ340" s="199"/>
      <c r="AK340" s="209"/>
      <c r="AL340" s="209"/>
      <c r="AM340" s="239"/>
    </row>
    <row r="341" spans="1:39" ht="15" customHeight="1" x14ac:dyDescent="0.25">
      <c r="A341" s="214"/>
      <c r="B341" s="199"/>
      <c r="C341" s="199"/>
      <c r="D341" s="199"/>
      <c r="E341" s="199"/>
      <c r="F341" s="236"/>
      <c r="G341" s="199"/>
      <c r="H341" s="216"/>
      <c r="I341" s="199"/>
      <c r="J341" s="216"/>
      <c r="K341" s="103"/>
      <c r="L341" s="103"/>
      <c r="M341" s="103"/>
      <c r="N341" s="102"/>
      <c r="O341" s="102"/>
      <c r="P341" s="105">
        <f t="shared" si="662"/>
        <v>0</v>
      </c>
      <c r="Q341" s="213"/>
      <c r="R341" s="213"/>
      <c r="S341" s="213"/>
      <c r="T341" s="213"/>
      <c r="U341" s="199"/>
      <c r="V341" s="200"/>
      <c r="W341" s="199"/>
      <c r="X341" s="200"/>
      <c r="Y341" s="199"/>
      <c r="Z341" s="200"/>
      <c r="AA341" s="207"/>
      <c r="AB341" s="213"/>
      <c r="AC341" s="205"/>
      <c r="AD341" s="199"/>
      <c r="AE341" s="200"/>
      <c r="AF341" s="205"/>
      <c r="AG341" s="199"/>
      <c r="AH341" s="200"/>
      <c r="AI341" s="205"/>
      <c r="AJ341" s="199"/>
      <c r="AK341" s="209"/>
      <c r="AL341" s="209"/>
      <c r="AM341" s="239"/>
    </row>
    <row r="342" spans="1:39" ht="15" customHeight="1" x14ac:dyDescent="0.25">
      <c r="A342" s="214"/>
      <c r="B342" s="199"/>
      <c r="C342" s="199"/>
      <c r="D342" s="199"/>
      <c r="E342" s="199"/>
      <c r="F342" s="237"/>
      <c r="G342" s="199"/>
      <c r="H342" s="217"/>
      <c r="I342" s="199"/>
      <c r="J342" s="217"/>
      <c r="K342" s="103"/>
      <c r="L342" s="103"/>
      <c r="M342" s="103"/>
      <c r="N342" s="102"/>
      <c r="O342" s="102"/>
      <c r="P342" s="105">
        <f t="shared" si="662"/>
        <v>0</v>
      </c>
      <c r="Q342" s="213"/>
      <c r="R342" s="213"/>
      <c r="S342" s="213"/>
      <c r="T342" s="213"/>
      <c r="U342" s="199"/>
      <c r="V342" s="200"/>
      <c r="W342" s="199"/>
      <c r="X342" s="200"/>
      <c r="Y342" s="199"/>
      <c r="Z342" s="200"/>
      <c r="AA342" s="207"/>
      <c r="AB342" s="213"/>
      <c r="AC342" s="206"/>
      <c r="AD342" s="199"/>
      <c r="AE342" s="200"/>
      <c r="AF342" s="206"/>
      <c r="AG342" s="199"/>
      <c r="AH342" s="200"/>
      <c r="AI342" s="206"/>
      <c r="AJ342" s="199"/>
      <c r="AK342" s="210"/>
      <c r="AL342" s="210"/>
      <c r="AM342" s="239"/>
    </row>
    <row r="343" spans="1:39" ht="15" customHeight="1" x14ac:dyDescent="0.25">
      <c r="A343" s="214">
        <v>68</v>
      </c>
      <c r="B343" s="199"/>
      <c r="C343" s="199"/>
      <c r="D343" s="199"/>
      <c r="E343" s="199"/>
      <c r="F343" s="235" t="str">
        <f t="shared" ref="F343" si="663">IF(AM343=40,"TIEMPO COMPLETO",IF(AM343&gt;=20,"MEDIO TIEMPO",IF(AM343&gt;=1,"TIEMPO PARCIAL","")))</f>
        <v/>
      </c>
      <c r="G343" s="199"/>
      <c r="H343" s="215"/>
      <c r="I343" s="199"/>
      <c r="J343" s="215"/>
      <c r="K343" s="103"/>
      <c r="L343" s="103"/>
      <c r="M343" s="103"/>
      <c r="N343" s="102"/>
      <c r="O343" s="102"/>
      <c r="P343" s="105">
        <f>N343*O343</f>
        <v>0</v>
      </c>
      <c r="Q343" s="213">
        <f>SUM(P343:P347)</f>
        <v>0</v>
      </c>
      <c r="R343" s="213">
        <f t="shared" ref="R343" si="664">COUNT(N343:N347)</f>
        <v>0</v>
      </c>
      <c r="S343" s="213">
        <f t="shared" ref="S343" si="665">SUM(O343:O347)</f>
        <v>0</v>
      </c>
      <c r="T343" s="213">
        <f t="shared" ref="T343" si="666">COUNT(N343:N347)</f>
        <v>0</v>
      </c>
      <c r="U343" s="199"/>
      <c r="V343" s="200"/>
      <c r="W343" s="199"/>
      <c r="X343" s="200"/>
      <c r="Y343" s="199"/>
      <c r="Z343" s="200"/>
      <c r="AA343" s="207"/>
      <c r="AB343" s="213">
        <f t="shared" ref="AB343" si="667">+AA343+Z343+V343+Q343+R343+S343+T343+X343</f>
        <v>0</v>
      </c>
      <c r="AC343" s="204" t="str">
        <f t="shared" ref="AC343" si="668">IF(L343="","",(AB343/$AM343))</f>
        <v/>
      </c>
      <c r="AD343" s="199"/>
      <c r="AE343" s="200"/>
      <c r="AF343" s="204" t="str">
        <f t="shared" ref="AF343" si="669">IF(AD343="","",(AE343/$AM343))</f>
        <v/>
      </c>
      <c r="AG343" s="199"/>
      <c r="AH343" s="200"/>
      <c r="AI343" s="204" t="str">
        <f t="shared" ref="AI343" si="670">IF(AG343="","",(AH343/$AM343))</f>
        <v/>
      </c>
      <c r="AJ343" s="199"/>
      <c r="AK343" s="208"/>
      <c r="AL343" s="208"/>
      <c r="AM343" s="238">
        <f t="shared" ref="AM343" si="671">AK343+AB343+AH343+AE343</f>
        <v>0</v>
      </c>
    </row>
    <row r="344" spans="1:39" ht="15" customHeight="1" x14ac:dyDescent="0.25">
      <c r="A344" s="214"/>
      <c r="B344" s="199"/>
      <c r="C344" s="199"/>
      <c r="D344" s="199"/>
      <c r="E344" s="199"/>
      <c r="F344" s="236"/>
      <c r="G344" s="199"/>
      <c r="H344" s="216"/>
      <c r="I344" s="199"/>
      <c r="J344" s="216"/>
      <c r="K344" s="103"/>
      <c r="L344" s="103"/>
      <c r="M344" s="103"/>
      <c r="N344" s="102"/>
      <c r="O344" s="102"/>
      <c r="P344" s="105">
        <f t="shared" ref="P344:P347" si="672">N344*O344</f>
        <v>0</v>
      </c>
      <c r="Q344" s="213"/>
      <c r="R344" s="213"/>
      <c r="S344" s="213"/>
      <c r="T344" s="213"/>
      <c r="U344" s="199"/>
      <c r="V344" s="200"/>
      <c r="W344" s="199"/>
      <c r="X344" s="200"/>
      <c r="Y344" s="199"/>
      <c r="Z344" s="200"/>
      <c r="AA344" s="207"/>
      <c r="AB344" s="213"/>
      <c r="AC344" s="205"/>
      <c r="AD344" s="199"/>
      <c r="AE344" s="200"/>
      <c r="AF344" s="205"/>
      <c r="AG344" s="199"/>
      <c r="AH344" s="200"/>
      <c r="AI344" s="205"/>
      <c r="AJ344" s="199"/>
      <c r="AK344" s="209"/>
      <c r="AL344" s="209"/>
      <c r="AM344" s="239"/>
    </row>
    <row r="345" spans="1:39" ht="15" customHeight="1" x14ac:dyDescent="0.25">
      <c r="A345" s="214"/>
      <c r="B345" s="199"/>
      <c r="C345" s="199"/>
      <c r="D345" s="199"/>
      <c r="E345" s="199"/>
      <c r="F345" s="236"/>
      <c r="G345" s="199"/>
      <c r="H345" s="216"/>
      <c r="I345" s="199"/>
      <c r="J345" s="216"/>
      <c r="K345" s="103"/>
      <c r="L345" s="103"/>
      <c r="M345" s="103"/>
      <c r="N345" s="102"/>
      <c r="O345" s="102"/>
      <c r="P345" s="105">
        <f t="shared" si="672"/>
        <v>0</v>
      </c>
      <c r="Q345" s="213"/>
      <c r="R345" s="213"/>
      <c r="S345" s="213"/>
      <c r="T345" s="213"/>
      <c r="U345" s="199"/>
      <c r="V345" s="200"/>
      <c r="W345" s="199"/>
      <c r="X345" s="200"/>
      <c r="Y345" s="199"/>
      <c r="Z345" s="200"/>
      <c r="AA345" s="207"/>
      <c r="AB345" s="213"/>
      <c r="AC345" s="205"/>
      <c r="AD345" s="199"/>
      <c r="AE345" s="200"/>
      <c r="AF345" s="205"/>
      <c r="AG345" s="199"/>
      <c r="AH345" s="200"/>
      <c r="AI345" s="205"/>
      <c r="AJ345" s="199"/>
      <c r="AK345" s="209"/>
      <c r="AL345" s="209"/>
      <c r="AM345" s="239"/>
    </row>
    <row r="346" spans="1:39" ht="15" customHeight="1" x14ac:dyDescent="0.25">
      <c r="A346" s="214"/>
      <c r="B346" s="199"/>
      <c r="C346" s="199"/>
      <c r="D346" s="199"/>
      <c r="E346" s="199"/>
      <c r="F346" s="236"/>
      <c r="G346" s="199"/>
      <c r="H346" s="216"/>
      <c r="I346" s="199"/>
      <c r="J346" s="216"/>
      <c r="K346" s="103"/>
      <c r="L346" s="103"/>
      <c r="M346" s="103"/>
      <c r="N346" s="102"/>
      <c r="O346" s="102"/>
      <c r="P346" s="105">
        <f t="shared" si="672"/>
        <v>0</v>
      </c>
      <c r="Q346" s="213"/>
      <c r="R346" s="213"/>
      <c r="S346" s="213"/>
      <c r="T346" s="213"/>
      <c r="U346" s="199"/>
      <c r="V346" s="200"/>
      <c r="W346" s="199"/>
      <c r="X346" s="200"/>
      <c r="Y346" s="199"/>
      <c r="Z346" s="200"/>
      <c r="AA346" s="207"/>
      <c r="AB346" s="213"/>
      <c r="AC346" s="205"/>
      <c r="AD346" s="199"/>
      <c r="AE346" s="200"/>
      <c r="AF346" s="205"/>
      <c r="AG346" s="199"/>
      <c r="AH346" s="200"/>
      <c r="AI346" s="205"/>
      <c r="AJ346" s="199"/>
      <c r="AK346" s="209"/>
      <c r="AL346" s="209"/>
      <c r="AM346" s="239"/>
    </row>
    <row r="347" spans="1:39" ht="15" customHeight="1" x14ac:dyDescent="0.25">
      <c r="A347" s="214"/>
      <c r="B347" s="199"/>
      <c r="C347" s="199"/>
      <c r="D347" s="199"/>
      <c r="E347" s="199"/>
      <c r="F347" s="237"/>
      <c r="G347" s="199"/>
      <c r="H347" s="217"/>
      <c r="I347" s="199"/>
      <c r="J347" s="217"/>
      <c r="K347" s="103"/>
      <c r="L347" s="103"/>
      <c r="M347" s="103"/>
      <c r="N347" s="102"/>
      <c r="O347" s="102"/>
      <c r="P347" s="105">
        <f t="shared" si="672"/>
        <v>0</v>
      </c>
      <c r="Q347" s="213"/>
      <c r="R347" s="213"/>
      <c r="S347" s="213"/>
      <c r="T347" s="213"/>
      <c r="U347" s="199"/>
      <c r="V347" s="200"/>
      <c r="W347" s="199"/>
      <c r="X347" s="200"/>
      <c r="Y347" s="199"/>
      <c r="Z347" s="200"/>
      <c r="AA347" s="207"/>
      <c r="AB347" s="213"/>
      <c r="AC347" s="206"/>
      <c r="AD347" s="199"/>
      <c r="AE347" s="200"/>
      <c r="AF347" s="206"/>
      <c r="AG347" s="199"/>
      <c r="AH347" s="200"/>
      <c r="AI347" s="206"/>
      <c r="AJ347" s="199"/>
      <c r="AK347" s="210"/>
      <c r="AL347" s="210"/>
      <c r="AM347" s="239"/>
    </row>
    <row r="348" spans="1:39" ht="15" customHeight="1" x14ac:dyDescent="0.25">
      <c r="A348" s="214">
        <v>69</v>
      </c>
      <c r="B348" s="199"/>
      <c r="C348" s="199"/>
      <c r="D348" s="199"/>
      <c r="E348" s="199"/>
      <c r="F348" s="235" t="str">
        <f t="shared" ref="F348" si="673">IF(AM348=40,"TIEMPO COMPLETO",IF(AM348&gt;=20,"MEDIO TIEMPO",IF(AM348&gt;=1,"TIEMPO PARCIAL","")))</f>
        <v/>
      </c>
      <c r="G348" s="199"/>
      <c r="H348" s="215"/>
      <c r="I348" s="199"/>
      <c r="J348" s="215"/>
      <c r="K348" s="103"/>
      <c r="L348" s="103"/>
      <c r="M348" s="103"/>
      <c r="N348" s="102"/>
      <c r="O348" s="102"/>
      <c r="P348" s="105">
        <f>N348*O348</f>
        <v>0</v>
      </c>
      <c r="Q348" s="213">
        <f>SUM(P348:P352)</f>
        <v>0</v>
      </c>
      <c r="R348" s="213">
        <f t="shared" ref="R348" si="674">COUNT(N348:N352)</f>
        <v>0</v>
      </c>
      <c r="S348" s="213">
        <f t="shared" ref="S348" si="675">SUM(O348:O352)</f>
        <v>0</v>
      </c>
      <c r="T348" s="213">
        <f t="shared" ref="T348" si="676">COUNT(N348:N352)</f>
        <v>0</v>
      </c>
      <c r="U348" s="199"/>
      <c r="V348" s="200"/>
      <c r="W348" s="199"/>
      <c r="X348" s="200"/>
      <c r="Y348" s="199"/>
      <c r="Z348" s="200"/>
      <c r="AA348" s="207"/>
      <c r="AB348" s="213">
        <f t="shared" ref="AB348" si="677">+AA348+Z348+V348+Q348+R348+S348+T348+X348</f>
        <v>0</v>
      </c>
      <c r="AC348" s="204" t="str">
        <f t="shared" ref="AC348" si="678">IF(L348="","",(AB348/$AM348))</f>
        <v/>
      </c>
      <c r="AD348" s="199"/>
      <c r="AE348" s="200"/>
      <c r="AF348" s="204" t="str">
        <f t="shared" ref="AF348" si="679">IF(AD348="","",(AE348/$AM348))</f>
        <v/>
      </c>
      <c r="AG348" s="199"/>
      <c r="AH348" s="200"/>
      <c r="AI348" s="204" t="str">
        <f t="shared" ref="AI348" si="680">IF(AG348="","",(AH348/$AM348))</f>
        <v/>
      </c>
      <c r="AJ348" s="199"/>
      <c r="AK348" s="208"/>
      <c r="AL348" s="208"/>
      <c r="AM348" s="238">
        <f t="shared" ref="AM348" si="681">AK348+AB348+AH348+AE348</f>
        <v>0</v>
      </c>
    </row>
    <row r="349" spans="1:39" ht="15" customHeight="1" x14ac:dyDescent="0.25">
      <c r="A349" s="214"/>
      <c r="B349" s="199"/>
      <c r="C349" s="199"/>
      <c r="D349" s="199"/>
      <c r="E349" s="199"/>
      <c r="F349" s="236"/>
      <c r="G349" s="199"/>
      <c r="H349" s="216"/>
      <c r="I349" s="199"/>
      <c r="J349" s="216"/>
      <c r="K349" s="103"/>
      <c r="L349" s="103"/>
      <c r="M349" s="103"/>
      <c r="N349" s="102"/>
      <c r="O349" s="102"/>
      <c r="P349" s="105">
        <f t="shared" ref="P349:P352" si="682">N349*O349</f>
        <v>0</v>
      </c>
      <c r="Q349" s="213"/>
      <c r="R349" s="213"/>
      <c r="S349" s="213"/>
      <c r="T349" s="213"/>
      <c r="U349" s="199"/>
      <c r="V349" s="200"/>
      <c r="W349" s="199"/>
      <c r="X349" s="200"/>
      <c r="Y349" s="199"/>
      <c r="Z349" s="200"/>
      <c r="AA349" s="207"/>
      <c r="AB349" s="213"/>
      <c r="AC349" s="205"/>
      <c r="AD349" s="199"/>
      <c r="AE349" s="200"/>
      <c r="AF349" s="205"/>
      <c r="AG349" s="199"/>
      <c r="AH349" s="200"/>
      <c r="AI349" s="205"/>
      <c r="AJ349" s="199"/>
      <c r="AK349" s="209"/>
      <c r="AL349" s="209"/>
      <c r="AM349" s="239"/>
    </row>
    <row r="350" spans="1:39" ht="15" customHeight="1" x14ac:dyDescent="0.25">
      <c r="A350" s="214"/>
      <c r="B350" s="199"/>
      <c r="C350" s="199"/>
      <c r="D350" s="199"/>
      <c r="E350" s="199"/>
      <c r="F350" s="236"/>
      <c r="G350" s="199"/>
      <c r="H350" s="216"/>
      <c r="I350" s="199"/>
      <c r="J350" s="216"/>
      <c r="K350" s="103"/>
      <c r="L350" s="103"/>
      <c r="M350" s="103"/>
      <c r="N350" s="102"/>
      <c r="O350" s="102"/>
      <c r="P350" s="105">
        <f t="shared" si="682"/>
        <v>0</v>
      </c>
      <c r="Q350" s="213"/>
      <c r="R350" s="213"/>
      <c r="S350" s="213"/>
      <c r="T350" s="213"/>
      <c r="U350" s="199"/>
      <c r="V350" s="200"/>
      <c r="W350" s="199"/>
      <c r="X350" s="200"/>
      <c r="Y350" s="199"/>
      <c r="Z350" s="200"/>
      <c r="AA350" s="207"/>
      <c r="AB350" s="213"/>
      <c r="AC350" s="205"/>
      <c r="AD350" s="199"/>
      <c r="AE350" s="200"/>
      <c r="AF350" s="205"/>
      <c r="AG350" s="199"/>
      <c r="AH350" s="200"/>
      <c r="AI350" s="205"/>
      <c r="AJ350" s="199"/>
      <c r="AK350" s="209"/>
      <c r="AL350" s="209"/>
      <c r="AM350" s="239"/>
    </row>
    <row r="351" spans="1:39" ht="15" customHeight="1" x14ac:dyDescent="0.25">
      <c r="A351" s="214"/>
      <c r="B351" s="199"/>
      <c r="C351" s="199"/>
      <c r="D351" s="199"/>
      <c r="E351" s="199"/>
      <c r="F351" s="236"/>
      <c r="G351" s="199"/>
      <c r="H351" s="216"/>
      <c r="I351" s="199"/>
      <c r="J351" s="216"/>
      <c r="K351" s="103"/>
      <c r="L351" s="103"/>
      <c r="M351" s="103"/>
      <c r="N351" s="102"/>
      <c r="O351" s="102"/>
      <c r="P351" s="105">
        <f t="shared" si="682"/>
        <v>0</v>
      </c>
      <c r="Q351" s="213"/>
      <c r="R351" s="213"/>
      <c r="S351" s="213"/>
      <c r="T351" s="213"/>
      <c r="U351" s="199"/>
      <c r="V351" s="200"/>
      <c r="W351" s="199"/>
      <c r="X351" s="200"/>
      <c r="Y351" s="199"/>
      <c r="Z351" s="200"/>
      <c r="AA351" s="207"/>
      <c r="AB351" s="213"/>
      <c r="AC351" s="205"/>
      <c r="AD351" s="199"/>
      <c r="AE351" s="200"/>
      <c r="AF351" s="205"/>
      <c r="AG351" s="199"/>
      <c r="AH351" s="200"/>
      <c r="AI351" s="205"/>
      <c r="AJ351" s="199"/>
      <c r="AK351" s="209"/>
      <c r="AL351" s="209"/>
      <c r="AM351" s="239"/>
    </row>
    <row r="352" spans="1:39" ht="15" customHeight="1" x14ac:dyDescent="0.25">
      <c r="A352" s="214"/>
      <c r="B352" s="199"/>
      <c r="C352" s="199"/>
      <c r="D352" s="199"/>
      <c r="E352" s="199"/>
      <c r="F352" s="237"/>
      <c r="G352" s="199"/>
      <c r="H352" s="217"/>
      <c r="I352" s="199"/>
      <c r="J352" s="217"/>
      <c r="K352" s="103"/>
      <c r="L352" s="103"/>
      <c r="M352" s="103"/>
      <c r="N352" s="102"/>
      <c r="O352" s="102"/>
      <c r="P352" s="105">
        <f t="shared" si="682"/>
        <v>0</v>
      </c>
      <c r="Q352" s="213"/>
      <c r="R352" s="213"/>
      <c r="S352" s="213"/>
      <c r="T352" s="213"/>
      <c r="U352" s="199"/>
      <c r="V352" s="200"/>
      <c r="W352" s="199"/>
      <c r="X352" s="200"/>
      <c r="Y352" s="199"/>
      <c r="Z352" s="200"/>
      <c r="AA352" s="207"/>
      <c r="AB352" s="213"/>
      <c r="AC352" s="206"/>
      <c r="AD352" s="199"/>
      <c r="AE352" s="200"/>
      <c r="AF352" s="206"/>
      <c r="AG352" s="199"/>
      <c r="AH352" s="200"/>
      <c r="AI352" s="206"/>
      <c r="AJ352" s="199"/>
      <c r="AK352" s="210"/>
      <c r="AL352" s="210"/>
      <c r="AM352" s="239"/>
    </row>
    <row r="353" spans="1:39" ht="15" customHeight="1" x14ac:dyDescent="0.25">
      <c r="A353" s="214">
        <v>70</v>
      </c>
      <c r="B353" s="199"/>
      <c r="C353" s="199"/>
      <c r="D353" s="199"/>
      <c r="E353" s="199"/>
      <c r="F353" s="235" t="str">
        <f t="shared" ref="F353" si="683">IF(AM353=40,"TIEMPO COMPLETO",IF(AM353&gt;=20,"MEDIO TIEMPO",IF(AM353&gt;=1,"TIEMPO PARCIAL","")))</f>
        <v/>
      </c>
      <c r="G353" s="199"/>
      <c r="H353" s="215"/>
      <c r="I353" s="199"/>
      <c r="J353" s="215"/>
      <c r="K353" s="103"/>
      <c r="L353" s="103"/>
      <c r="M353" s="103"/>
      <c r="N353" s="102"/>
      <c r="O353" s="102"/>
      <c r="P353" s="105">
        <f>N353*O353</f>
        <v>0</v>
      </c>
      <c r="Q353" s="213">
        <f>SUM(P353:P357)</f>
        <v>0</v>
      </c>
      <c r="R353" s="213">
        <f t="shared" ref="R353" si="684">COUNT(N353:N357)</f>
        <v>0</v>
      </c>
      <c r="S353" s="213">
        <f t="shared" ref="S353" si="685">SUM(O353:O357)</f>
        <v>0</v>
      </c>
      <c r="T353" s="213">
        <f t="shared" ref="T353" si="686">COUNT(N353:N357)</f>
        <v>0</v>
      </c>
      <c r="U353" s="199"/>
      <c r="V353" s="200"/>
      <c r="W353" s="199"/>
      <c r="X353" s="200"/>
      <c r="Y353" s="199"/>
      <c r="Z353" s="200"/>
      <c r="AA353" s="207"/>
      <c r="AB353" s="213">
        <f t="shared" ref="AB353" si="687">+AA353+Z353+V353+Q353+R353+S353+T353+X353</f>
        <v>0</v>
      </c>
      <c r="AC353" s="204" t="str">
        <f t="shared" ref="AC353" si="688">IF(L353="","",(AB353/$AM353))</f>
        <v/>
      </c>
      <c r="AD353" s="199"/>
      <c r="AE353" s="200"/>
      <c r="AF353" s="204" t="str">
        <f t="shared" ref="AF353" si="689">IF(AD353="","",(AE353/$AM353))</f>
        <v/>
      </c>
      <c r="AG353" s="199"/>
      <c r="AH353" s="200"/>
      <c r="AI353" s="204" t="str">
        <f t="shared" ref="AI353" si="690">IF(AG353="","",(AH353/$AM353))</f>
        <v/>
      </c>
      <c r="AJ353" s="199"/>
      <c r="AK353" s="208"/>
      <c r="AL353" s="208"/>
      <c r="AM353" s="238">
        <f t="shared" ref="AM353" si="691">AK353+AB353+AH353+AE353</f>
        <v>0</v>
      </c>
    </row>
    <row r="354" spans="1:39" ht="15" customHeight="1" x14ac:dyDescent="0.25">
      <c r="A354" s="214"/>
      <c r="B354" s="199"/>
      <c r="C354" s="199"/>
      <c r="D354" s="199"/>
      <c r="E354" s="199"/>
      <c r="F354" s="236"/>
      <c r="G354" s="199"/>
      <c r="H354" s="216"/>
      <c r="I354" s="199"/>
      <c r="J354" s="216"/>
      <c r="K354" s="103"/>
      <c r="L354" s="103"/>
      <c r="M354" s="103"/>
      <c r="N354" s="102"/>
      <c r="O354" s="102"/>
      <c r="P354" s="105">
        <f t="shared" ref="P354:P357" si="692">N354*O354</f>
        <v>0</v>
      </c>
      <c r="Q354" s="213"/>
      <c r="R354" s="213"/>
      <c r="S354" s="213"/>
      <c r="T354" s="213"/>
      <c r="U354" s="199"/>
      <c r="V354" s="200"/>
      <c r="W354" s="199"/>
      <c r="X354" s="200"/>
      <c r="Y354" s="199"/>
      <c r="Z354" s="200"/>
      <c r="AA354" s="207"/>
      <c r="AB354" s="213"/>
      <c r="AC354" s="205"/>
      <c r="AD354" s="199"/>
      <c r="AE354" s="200"/>
      <c r="AF354" s="205"/>
      <c r="AG354" s="199"/>
      <c r="AH354" s="200"/>
      <c r="AI354" s="205"/>
      <c r="AJ354" s="199"/>
      <c r="AK354" s="209"/>
      <c r="AL354" s="209"/>
      <c r="AM354" s="239"/>
    </row>
    <row r="355" spans="1:39" ht="15" customHeight="1" x14ac:dyDescent="0.25">
      <c r="A355" s="214"/>
      <c r="B355" s="199"/>
      <c r="C355" s="199"/>
      <c r="D355" s="199"/>
      <c r="E355" s="199"/>
      <c r="F355" s="236"/>
      <c r="G355" s="199"/>
      <c r="H355" s="216"/>
      <c r="I355" s="199"/>
      <c r="J355" s="216"/>
      <c r="K355" s="103"/>
      <c r="L355" s="103"/>
      <c r="M355" s="103"/>
      <c r="N355" s="102"/>
      <c r="O355" s="102"/>
      <c r="P355" s="105">
        <f t="shared" si="692"/>
        <v>0</v>
      </c>
      <c r="Q355" s="213"/>
      <c r="R355" s="213"/>
      <c r="S355" s="213"/>
      <c r="T355" s="213"/>
      <c r="U355" s="199"/>
      <c r="V355" s="200"/>
      <c r="W355" s="199"/>
      <c r="X355" s="200"/>
      <c r="Y355" s="199"/>
      <c r="Z355" s="200"/>
      <c r="AA355" s="207"/>
      <c r="AB355" s="213"/>
      <c r="AC355" s="205"/>
      <c r="AD355" s="199"/>
      <c r="AE355" s="200"/>
      <c r="AF355" s="205"/>
      <c r="AG355" s="199"/>
      <c r="AH355" s="200"/>
      <c r="AI355" s="205"/>
      <c r="AJ355" s="199"/>
      <c r="AK355" s="209"/>
      <c r="AL355" s="209"/>
      <c r="AM355" s="239"/>
    </row>
    <row r="356" spans="1:39" ht="15" customHeight="1" x14ac:dyDescent="0.25">
      <c r="A356" s="214"/>
      <c r="B356" s="199"/>
      <c r="C356" s="199"/>
      <c r="D356" s="199"/>
      <c r="E356" s="199"/>
      <c r="F356" s="236"/>
      <c r="G356" s="199"/>
      <c r="H356" s="216"/>
      <c r="I356" s="199"/>
      <c r="J356" s="216"/>
      <c r="K356" s="103"/>
      <c r="L356" s="103"/>
      <c r="M356" s="103"/>
      <c r="N356" s="102"/>
      <c r="O356" s="102"/>
      <c r="P356" s="105">
        <f t="shared" si="692"/>
        <v>0</v>
      </c>
      <c r="Q356" s="213"/>
      <c r="R356" s="213"/>
      <c r="S356" s="213"/>
      <c r="T356" s="213"/>
      <c r="U356" s="199"/>
      <c r="V356" s="200"/>
      <c r="W356" s="199"/>
      <c r="X356" s="200"/>
      <c r="Y356" s="199"/>
      <c r="Z356" s="200"/>
      <c r="AA356" s="207"/>
      <c r="AB356" s="213"/>
      <c r="AC356" s="205"/>
      <c r="AD356" s="199"/>
      <c r="AE356" s="200"/>
      <c r="AF356" s="205"/>
      <c r="AG356" s="199"/>
      <c r="AH356" s="200"/>
      <c r="AI356" s="205"/>
      <c r="AJ356" s="199"/>
      <c r="AK356" s="209"/>
      <c r="AL356" s="209"/>
      <c r="AM356" s="239"/>
    </row>
    <row r="357" spans="1:39" ht="15" customHeight="1" x14ac:dyDescent="0.25">
      <c r="A357" s="214"/>
      <c r="B357" s="199"/>
      <c r="C357" s="199"/>
      <c r="D357" s="199"/>
      <c r="E357" s="199"/>
      <c r="F357" s="237"/>
      <c r="G357" s="199"/>
      <c r="H357" s="217"/>
      <c r="I357" s="199"/>
      <c r="J357" s="217"/>
      <c r="K357" s="103"/>
      <c r="L357" s="103"/>
      <c r="M357" s="103"/>
      <c r="N357" s="102"/>
      <c r="O357" s="102"/>
      <c r="P357" s="105">
        <f t="shared" si="692"/>
        <v>0</v>
      </c>
      <c r="Q357" s="213"/>
      <c r="R357" s="213"/>
      <c r="S357" s="213"/>
      <c r="T357" s="213"/>
      <c r="U357" s="199"/>
      <c r="V357" s="200"/>
      <c r="W357" s="199"/>
      <c r="X357" s="200"/>
      <c r="Y357" s="199"/>
      <c r="Z357" s="200"/>
      <c r="AA357" s="207"/>
      <c r="AB357" s="213"/>
      <c r="AC357" s="206"/>
      <c r="AD357" s="199"/>
      <c r="AE357" s="200"/>
      <c r="AF357" s="206"/>
      <c r="AG357" s="199"/>
      <c r="AH357" s="200"/>
      <c r="AI357" s="206"/>
      <c r="AJ357" s="199"/>
      <c r="AK357" s="210"/>
      <c r="AL357" s="210"/>
      <c r="AM357" s="239"/>
    </row>
    <row r="358" spans="1:39" x14ac:dyDescent="0.25">
      <c r="Q358" s="104">
        <f>SUM(Q8:Q357)</f>
        <v>0</v>
      </c>
      <c r="R358" s="104">
        <f t="shared" ref="R358:T358" si="693">SUM(R8:R357)</f>
        <v>0</v>
      </c>
      <c r="S358" s="104">
        <f t="shared" si="693"/>
        <v>0</v>
      </c>
      <c r="T358" s="104">
        <f t="shared" si="693"/>
        <v>0</v>
      </c>
      <c r="V358" s="104"/>
      <c r="W358" s="1"/>
      <c r="X358" s="1"/>
      <c r="Z358" s="104"/>
      <c r="AA358" s="104"/>
      <c r="AB358" s="2">
        <f>+Z358+V358+T358+S358+R358+Q358+AA358</f>
        <v>0</v>
      </c>
      <c r="AC358" s="3"/>
      <c r="AE358" s="2">
        <f>SUM(AE8:AE357)</f>
        <v>0</v>
      </c>
      <c r="AF358" s="3"/>
      <c r="AH358" s="2">
        <f>SUM(AH8:AH357)</f>
        <v>0</v>
      </c>
      <c r="AI358" s="3"/>
      <c r="AK358" s="2">
        <f>SUM(AK8:AK357)</f>
        <v>0</v>
      </c>
      <c r="AL358" s="100"/>
      <c r="AM358" s="2">
        <f>SUM(AM8:AM357)</f>
        <v>0</v>
      </c>
    </row>
    <row r="361" spans="1:39" hidden="1" x14ac:dyDescent="0.25">
      <c r="U361" t="s">
        <v>204</v>
      </c>
      <c r="W361">
        <f>COUNTIF(U8:U357,U361)</f>
        <v>0</v>
      </c>
      <c r="X361">
        <f>COUNTIF(W8:W357,U361)</f>
        <v>0</v>
      </c>
      <c r="Y361">
        <f>COUNTIF(Y8:Y357,U361)</f>
        <v>0</v>
      </c>
    </row>
    <row r="362" spans="1:39" hidden="1" x14ac:dyDescent="0.25">
      <c r="U362" t="s">
        <v>205</v>
      </c>
      <c r="W362">
        <f>COUNTIF(U8:U357,U362)</f>
        <v>0</v>
      </c>
      <c r="X362">
        <f>COUNTIF(W8:W357,U362)</f>
        <v>0</v>
      </c>
      <c r="Y362">
        <f>COUNTIF(Y8:Y357,U362)</f>
        <v>0</v>
      </c>
    </row>
    <row r="363" spans="1:39" hidden="1" x14ac:dyDescent="0.25">
      <c r="U363" s="32" t="s">
        <v>206</v>
      </c>
      <c r="W363">
        <f>COUNTIF(U8:U357,U363)</f>
        <v>0</v>
      </c>
      <c r="X363">
        <f>COUNTIF(W8:W357,U363)</f>
        <v>0</v>
      </c>
      <c r="Y363">
        <f>COUNTIF(Y8:Y357,U363)</f>
        <v>0</v>
      </c>
    </row>
    <row r="364" spans="1:39" hidden="1" x14ac:dyDescent="0.25">
      <c r="U364" s="32" t="s">
        <v>207</v>
      </c>
      <c r="W364">
        <f>COUNTIF(U8:U357,U364)</f>
        <v>0</v>
      </c>
      <c r="X364">
        <f>COUNTIF(W8:W357,U364)</f>
        <v>0</v>
      </c>
      <c r="Y364">
        <f>COUNTIF(Y8:Y357,U364)</f>
        <v>0</v>
      </c>
    </row>
    <row r="365" spans="1:39" hidden="1" x14ac:dyDescent="0.25">
      <c r="U365" t="s">
        <v>208</v>
      </c>
      <c r="W365">
        <f>COUNTIF(U8:U357,U365)</f>
        <v>0</v>
      </c>
      <c r="X365">
        <f>COUNTIF(W8:W357,U365)</f>
        <v>0</v>
      </c>
      <c r="Y365">
        <f>COUNTIF(Y8:Y357,U365)</f>
        <v>0</v>
      </c>
    </row>
    <row r="366" spans="1:39" hidden="1" x14ac:dyDescent="0.25">
      <c r="U366" t="s">
        <v>209</v>
      </c>
      <c r="W366">
        <f>COUNTIF(U8:U357,U366)</f>
        <v>0</v>
      </c>
      <c r="X366">
        <f>COUNTIF(W8:W357,U366)</f>
        <v>0</v>
      </c>
      <c r="Y366">
        <f>COUNTIF(Y8:Y357,U366)</f>
        <v>0</v>
      </c>
    </row>
    <row r="367" spans="1:39" hidden="1" x14ac:dyDescent="0.25">
      <c r="U367" t="s">
        <v>210</v>
      </c>
      <c r="W367">
        <f>COUNTIF(U8:U357,U367)</f>
        <v>0</v>
      </c>
      <c r="X367">
        <f>COUNTIF(W8:W357,U367)</f>
        <v>0</v>
      </c>
      <c r="Y367">
        <f>COUNTIF(Y8:Y357,U367)</f>
        <v>0</v>
      </c>
    </row>
    <row r="368" spans="1:39" hidden="1" x14ac:dyDescent="0.25">
      <c r="U368" t="s">
        <v>211</v>
      </c>
      <c r="W368">
        <f>COUNTIF(U8:U357,U368)</f>
        <v>0</v>
      </c>
      <c r="X368">
        <f>COUNTIF(W8:W357,U368)</f>
        <v>0</v>
      </c>
      <c r="Y368">
        <f>COUNTIF(Y8:Y357,U368)</f>
        <v>0</v>
      </c>
    </row>
  </sheetData>
  <sheetProtection algorithmName="SHA-512" hashValue="oM62z5vqlRjDLswWdcJ+pXwCzY480/SqpcDxcz27N4zQ0cjuNcKUjW8IlPlPKT3HPCwkTpn+z2FiVtf9cA17pg==" saltValue="w+Fq/+RjeWeUUXccxSL1Og==" spinCount="100000" sheet="1" formatCells="0" formatColumns="0" formatRows="0" deleteRows="0"/>
  <mergeCells count="2331">
    <mergeCell ref="H288:H292"/>
    <mergeCell ref="J288:J292"/>
    <mergeCell ref="H293:H297"/>
    <mergeCell ref="J293:J297"/>
    <mergeCell ref="H348:H352"/>
    <mergeCell ref="J348:J352"/>
    <mergeCell ref="H353:H357"/>
    <mergeCell ref="J353:J357"/>
    <mergeCell ref="J303:J307"/>
    <mergeCell ref="H308:H312"/>
    <mergeCell ref="J308:J312"/>
    <mergeCell ref="H313:H317"/>
    <mergeCell ref="J313:J317"/>
    <mergeCell ref="H318:H322"/>
    <mergeCell ref="J318:J322"/>
    <mergeCell ref="H323:H327"/>
    <mergeCell ref="J323:J327"/>
    <mergeCell ref="H328:H332"/>
    <mergeCell ref="J328:J332"/>
    <mergeCell ref="H333:H337"/>
    <mergeCell ref="J333:J337"/>
    <mergeCell ref="H338:H342"/>
    <mergeCell ref="J338:J342"/>
    <mergeCell ref="H343:H347"/>
    <mergeCell ref="J343:J347"/>
    <mergeCell ref="H228:H232"/>
    <mergeCell ref="J228:J232"/>
    <mergeCell ref="H233:H237"/>
    <mergeCell ref="J233:J237"/>
    <mergeCell ref="H238:H242"/>
    <mergeCell ref="J238:J242"/>
    <mergeCell ref="H243:H247"/>
    <mergeCell ref="J243:J247"/>
    <mergeCell ref="J253:J257"/>
    <mergeCell ref="H258:H262"/>
    <mergeCell ref="J258:J262"/>
    <mergeCell ref="H263:H267"/>
    <mergeCell ref="J263:J267"/>
    <mergeCell ref="H268:H272"/>
    <mergeCell ref="J268:J272"/>
    <mergeCell ref="H273:H277"/>
    <mergeCell ref="J273:J277"/>
    <mergeCell ref="H168:H172"/>
    <mergeCell ref="J168:J172"/>
    <mergeCell ref="H173:H177"/>
    <mergeCell ref="J173:J177"/>
    <mergeCell ref="H178:H182"/>
    <mergeCell ref="J178:J182"/>
    <mergeCell ref="H183:H187"/>
    <mergeCell ref="J183:J187"/>
    <mergeCell ref="H188:H192"/>
    <mergeCell ref="J188:J192"/>
    <mergeCell ref="H193:H197"/>
    <mergeCell ref="J193:J197"/>
    <mergeCell ref="J203:J207"/>
    <mergeCell ref="H208:H212"/>
    <mergeCell ref="J208:J212"/>
    <mergeCell ref="H213:H217"/>
    <mergeCell ref="J213:J217"/>
    <mergeCell ref="J108:J112"/>
    <mergeCell ref="H113:H117"/>
    <mergeCell ref="J113:J117"/>
    <mergeCell ref="H118:H122"/>
    <mergeCell ref="J118:J122"/>
    <mergeCell ref="H123:H127"/>
    <mergeCell ref="J123:J127"/>
    <mergeCell ref="H128:H132"/>
    <mergeCell ref="J128:J132"/>
    <mergeCell ref="H133:H137"/>
    <mergeCell ref="J133:J137"/>
    <mergeCell ref="H138:H142"/>
    <mergeCell ref="J138:J142"/>
    <mergeCell ref="H143:H147"/>
    <mergeCell ref="J143:J147"/>
    <mergeCell ref="J153:J157"/>
    <mergeCell ref="H158:H162"/>
    <mergeCell ref="J158:J162"/>
    <mergeCell ref="H58:H62"/>
    <mergeCell ref="J58:J62"/>
    <mergeCell ref="H63:H67"/>
    <mergeCell ref="J63:J67"/>
    <mergeCell ref="H68:H72"/>
    <mergeCell ref="J68:J72"/>
    <mergeCell ref="H73:H77"/>
    <mergeCell ref="J73:J77"/>
    <mergeCell ref="H78:H82"/>
    <mergeCell ref="J78:J82"/>
    <mergeCell ref="H83:H87"/>
    <mergeCell ref="J83:J87"/>
    <mergeCell ref="H88:H92"/>
    <mergeCell ref="J88:J92"/>
    <mergeCell ref="H93:H97"/>
    <mergeCell ref="J93:J97"/>
    <mergeCell ref="J103:J107"/>
    <mergeCell ref="A5:J6"/>
    <mergeCell ref="H8:H12"/>
    <mergeCell ref="J8:J12"/>
    <mergeCell ref="H13:H17"/>
    <mergeCell ref="J13:J17"/>
    <mergeCell ref="H18:H22"/>
    <mergeCell ref="J18:J22"/>
    <mergeCell ref="H23:H27"/>
    <mergeCell ref="J23:J27"/>
    <mergeCell ref="H28:H32"/>
    <mergeCell ref="J28:J32"/>
    <mergeCell ref="H33:H37"/>
    <mergeCell ref="J33:J37"/>
    <mergeCell ref="H38:H42"/>
    <mergeCell ref="J38:J42"/>
    <mergeCell ref="H43:H47"/>
    <mergeCell ref="J43:J47"/>
    <mergeCell ref="G38:G42"/>
    <mergeCell ref="I38:I42"/>
    <mergeCell ref="G33:G37"/>
    <mergeCell ref="I33:I37"/>
    <mergeCell ref="G28:G32"/>
    <mergeCell ref="I28:I32"/>
    <mergeCell ref="G23:G27"/>
    <mergeCell ref="I23:I27"/>
    <mergeCell ref="G18:G22"/>
    <mergeCell ref="I18:I22"/>
    <mergeCell ref="G13:G17"/>
    <mergeCell ref="I13:I17"/>
    <mergeCell ref="AM353:AM357"/>
    <mergeCell ref="AG353:AG357"/>
    <mergeCell ref="AH353:AH357"/>
    <mergeCell ref="AI353:AI357"/>
    <mergeCell ref="AJ353:AJ357"/>
    <mergeCell ref="AK353:AK357"/>
    <mergeCell ref="AL353:AL357"/>
    <mergeCell ref="AA353:AA357"/>
    <mergeCell ref="AB353:AB357"/>
    <mergeCell ref="AC353:AC357"/>
    <mergeCell ref="AD353:AD357"/>
    <mergeCell ref="AE353:AE357"/>
    <mergeCell ref="AF353:AF357"/>
    <mergeCell ref="U353:U357"/>
    <mergeCell ref="V353:V357"/>
    <mergeCell ref="W353:W357"/>
    <mergeCell ref="X353:X357"/>
    <mergeCell ref="Y353:Y357"/>
    <mergeCell ref="Z353:Z357"/>
    <mergeCell ref="G353:G357"/>
    <mergeCell ref="I353:I357"/>
    <mergeCell ref="Q353:Q357"/>
    <mergeCell ref="R353:R357"/>
    <mergeCell ref="S353:S357"/>
    <mergeCell ref="T353:T357"/>
    <mergeCell ref="AJ348:AJ352"/>
    <mergeCell ref="AK348:AK352"/>
    <mergeCell ref="AL348:AL352"/>
    <mergeCell ref="AM348:AM352"/>
    <mergeCell ref="A353:A357"/>
    <mergeCell ref="B353:B357"/>
    <mergeCell ref="C353:C357"/>
    <mergeCell ref="D353:D357"/>
    <mergeCell ref="E353:E357"/>
    <mergeCell ref="F353:F357"/>
    <mergeCell ref="AD348:AD352"/>
    <mergeCell ref="AE348:AE352"/>
    <mergeCell ref="AF348:AF352"/>
    <mergeCell ref="AG348:AG352"/>
    <mergeCell ref="AH348:AH352"/>
    <mergeCell ref="AI348:AI352"/>
    <mergeCell ref="X348:X352"/>
    <mergeCell ref="Y348:Y352"/>
    <mergeCell ref="Z348:Z352"/>
    <mergeCell ref="AA348:AA352"/>
    <mergeCell ref="AB348:AB352"/>
    <mergeCell ref="AC348:AC352"/>
    <mergeCell ref="R348:R352"/>
    <mergeCell ref="S348:S352"/>
    <mergeCell ref="T348:T352"/>
    <mergeCell ref="U348:U352"/>
    <mergeCell ref="V348:V352"/>
    <mergeCell ref="W348:W352"/>
    <mergeCell ref="AM343:AM347"/>
    <mergeCell ref="A348:A352"/>
    <mergeCell ref="B348:B352"/>
    <mergeCell ref="C348:C352"/>
    <mergeCell ref="D348:D352"/>
    <mergeCell ref="E348:E352"/>
    <mergeCell ref="F348:F352"/>
    <mergeCell ref="G348:G352"/>
    <mergeCell ref="I348:I352"/>
    <mergeCell ref="Q348:Q352"/>
    <mergeCell ref="AG343:AG347"/>
    <mergeCell ref="AH343:AH347"/>
    <mergeCell ref="AI343:AI347"/>
    <mergeCell ref="AJ343:AJ347"/>
    <mergeCell ref="AK343:AK347"/>
    <mergeCell ref="AL343:AL347"/>
    <mergeCell ref="AA343:AA347"/>
    <mergeCell ref="AB343:AB347"/>
    <mergeCell ref="AC343:AC347"/>
    <mergeCell ref="AD343:AD347"/>
    <mergeCell ref="AE343:AE347"/>
    <mergeCell ref="AF343:AF347"/>
    <mergeCell ref="U343:U347"/>
    <mergeCell ref="V343:V347"/>
    <mergeCell ref="W343:W347"/>
    <mergeCell ref="X343:X347"/>
    <mergeCell ref="Y343:Y347"/>
    <mergeCell ref="Z343:Z347"/>
    <mergeCell ref="G343:G347"/>
    <mergeCell ref="I343:I347"/>
    <mergeCell ref="Q343:Q347"/>
    <mergeCell ref="R343:R347"/>
    <mergeCell ref="S343:S347"/>
    <mergeCell ref="T343:T347"/>
    <mergeCell ref="AJ338:AJ342"/>
    <mergeCell ref="AK338:AK342"/>
    <mergeCell ref="AL338:AL342"/>
    <mergeCell ref="AM338:AM342"/>
    <mergeCell ref="A343:A347"/>
    <mergeCell ref="B343:B347"/>
    <mergeCell ref="C343:C347"/>
    <mergeCell ref="D343:D347"/>
    <mergeCell ref="E343:E347"/>
    <mergeCell ref="F343:F347"/>
    <mergeCell ref="AD338:AD342"/>
    <mergeCell ref="AE338:AE342"/>
    <mergeCell ref="AF338:AF342"/>
    <mergeCell ref="AG338:AG342"/>
    <mergeCell ref="AH338:AH342"/>
    <mergeCell ref="AI338:AI342"/>
    <mergeCell ref="X338:X342"/>
    <mergeCell ref="Y338:Y342"/>
    <mergeCell ref="Z338:Z342"/>
    <mergeCell ref="AA338:AA342"/>
    <mergeCell ref="AB338:AB342"/>
    <mergeCell ref="AC338:AC342"/>
    <mergeCell ref="R338:R342"/>
    <mergeCell ref="S338:S342"/>
    <mergeCell ref="T338:T342"/>
    <mergeCell ref="U338:U342"/>
    <mergeCell ref="V338:V342"/>
    <mergeCell ref="W338:W342"/>
    <mergeCell ref="A338:A342"/>
    <mergeCell ref="B338:B342"/>
    <mergeCell ref="C338:C342"/>
    <mergeCell ref="D338:D342"/>
    <mergeCell ref="E338:E342"/>
    <mergeCell ref="F338:F342"/>
    <mergeCell ref="G338:G342"/>
    <mergeCell ref="I338:I342"/>
    <mergeCell ref="Q338:Q342"/>
    <mergeCell ref="AG333:AG337"/>
    <mergeCell ref="AH333:AH337"/>
    <mergeCell ref="AI333:AI337"/>
    <mergeCell ref="AJ333:AJ337"/>
    <mergeCell ref="AK333:AK337"/>
    <mergeCell ref="AL333:AL337"/>
    <mergeCell ref="AA333:AA337"/>
    <mergeCell ref="AB333:AB337"/>
    <mergeCell ref="AC333:AC337"/>
    <mergeCell ref="AD333:AD337"/>
    <mergeCell ref="AE333:AE337"/>
    <mergeCell ref="AF333:AF337"/>
    <mergeCell ref="U333:U337"/>
    <mergeCell ref="V333:V337"/>
    <mergeCell ref="W333:W337"/>
    <mergeCell ref="X333:X337"/>
    <mergeCell ref="Y333:Y337"/>
    <mergeCell ref="Z333:Z337"/>
    <mergeCell ref="G333:G337"/>
    <mergeCell ref="I333:I337"/>
    <mergeCell ref="Q333:Q337"/>
    <mergeCell ref="R333:R337"/>
    <mergeCell ref="S333:S337"/>
    <mergeCell ref="T333:T337"/>
    <mergeCell ref="AJ328:AJ332"/>
    <mergeCell ref="AK328:AK332"/>
    <mergeCell ref="AL328:AL332"/>
    <mergeCell ref="AM328:AM332"/>
    <mergeCell ref="A333:A337"/>
    <mergeCell ref="B333:B337"/>
    <mergeCell ref="C333:C337"/>
    <mergeCell ref="D333:D337"/>
    <mergeCell ref="E333:E337"/>
    <mergeCell ref="F333:F337"/>
    <mergeCell ref="AD328:AD332"/>
    <mergeCell ref="AE328:AE332"/>
    <mergeCell ref="AF328:AF332"/>
    <mergeCell ref="AG328:AG332"/>
    <mergeCell ref="AH328:AH332"/>
    <mergeCell ref="AI328:AI332"/>
    <mergeCell ref="X328:X332"/>
    <mergeCell ref="Y328:Y332"/>
    <mergeCell ref="Z328:Z332"/>
    <mergeCell ref="AA328:AA332"/>
    <mergeCell ref="AB328:AB332"/>
    <mergeCell ref="AC328:AC332"/>
    <mergeCell ref="R328:R332"/>
    <mergeCell ref="S328:S332"/>
    <mergeCell ref="T328:T332"/>
    <mergeCell ref="U328:U332"/>
    <mergeCell ref="V328:V332"/>
    <mergeCell ref="W328:W332"/>
    <mergeCell ref="AM333:AM337"/>
    <mergeCell ref="A328:A332"/>
    <mergeCell ref="B328:B332"/>
    <mergeCell ref="C328:C332"/>
    <mergeCell ref="D328:D332"/>
    <mergeCell ref="E328:E332"/>
    <mergeCell ref="F328:F332"/>
    <mergeCell ref="G328:G332"/>
    <mergeCell ref="I328:I332"/>
    <mergeCell ref="Q328:Q332"/>
    <mergeCell ref="AG323:AG327"/>
    <mergeCell ref="AH323:AH327"/>
    <mergeCell ref="AI323:AI327"/>
    <mergeCell ref="AJ323:AJ327"/>
    <mergeCell ref="AK323:AK327"/>
    <mergeCell ref="AL323:AL327"/>
    <mergeCell ref="AA323:AA327"/>
    <mergeCell ref="AB323:AB327"/>
    <mergeCell ref="AC323:AC327"/>
    <mergeCell ref="AD323:AD327"/>
    <mergeCell ref="AE323:AE327"/>
    <mergeCell ref="AF323:AF327"/>
    <mergeCell ref="U323:U327"/>
    <mergeCell ref="V323:V327"/>
    <mergeCell ref="W323:W327"/>
    <mergeCell ref="X323:X327"/>
    <mergeCell ref="Y323:Y327"/>
    <mergeCell ref="Z323:Z327"/>
    <mergeCell ref="G323:G327"/>
    <mergeCell ref="I323:I327"/>
    <mergeCell ref="Q323:Q327"/>
    <mergeCell ref="R323:R327"/>
    <mergeCell ref="S323:S327"/>
    <mergeCell ref="T323:T327"/>
    <mergeCell ref="AM318:AM322"/>
    <mergeCell ref="A323:A327"/>
    <mergeCell ref="B323:B327"/>
    <mergeCell ref="C323:C327"/>
    <mergeCell ref="D323:D327"/>
    <mergeCell ref="E323:E327"/>
    <mergeCell ref="F323:F327"/>
    <mergeCell ref="AD318:AD322"/>
    <mergeCell ref="AE318:AE322"/>
    <mergeCell ref="AF318:AF322"/>
    <mergeCell ref="AG318:AG322"/>
    <mergeCell ref="AH318:AH322"/>
    <mergeCell ref="AI318:AI322"/>
    <mergeCell ref="X318:X322"/>
    <mergeCell ref="Y318:Y322"/>
    <mergeCell ref="Z318:Z322"/>
    <mergeCell ref="AA318:AA322"/>
    <mergeCell ref="AB318:AB322"/>
    <mergeCell ref="AC318:AC322"/>
    <mergeCell ref="R318:R322"/>
    <mergeCell ref="S318:S322"/>
    <mergeCell ref="T318:T322"/>
    <mergeCell ref="U318:U322"/>
    <mergeCell ref="V318:V322"/>
    <mergeCell ref="W318:W322"/>
    <mergeCell ref="AM323:AM327"/>
    <mergeCell ref="A318:A322"/>
    <mergeCell ref="B318:B322"/>
    <mergeCell ref="C318:C322"/>
    <mergeCell ref="D318:D322"/>
    <mergeCell ref="E318:E322"/>
    <mergeCell ref="F318:F322"/>
    <mergeCell ref="G318:G322"/>
    <mergeCell ref="I318:I322"/>
    <mergeCell ref="Q318:Q322"/>
    <mergeCell ref="AG313:AG317"/>
    <mergeCell ref="AH313:AH317"/>
    <mergeCell ref="AI313:AI317"/>
    <mergeCell ref="AJ313:AJ317"/>
    <mergeCell ref="AK313:AK317"/>
    <mergeCell ref="AL313:AL317"/>
    <mergeCell ref="AA313:AA317"/>
    <mergeCell ref="AB313:AB317"/>
    <mergeCell ref="AC313:AC317"/>
    <mergeCell ref="AD313:AD317"/>
    <mergeCell ref="AE313:AE317"/>
    <mergeCell ref="AF313:AF317"/>
    <mergeCell ref="U313:U317"/>
    <mergeCell ref="V313:V317"/>
    <mergeCell ref="W313:W317"/>
    <mergeCell ref="X313:X317"/>
    <mergeCell ref="Y313:Y317"/>
    <mergeCell ref="Z313:Z317"/>
    <mergeCell ref="G313:G317"/>
    <mergeCell ref="I313:I317"/>
    <mergeCell ref="Q313:Q317"/>
    <mergeCell ref="R313:R317"/>
    <mergeCell ref="S313:S317"/>
    <mergeCell ref="T313:T317"/>
    <mergeCell ref="AJ318:AJ322"/>
    <mergeCell ref="AK318:AK322"/>
    <mergeCell ref="AL318:AL322"/>
    <mergeCell ref="AM308:AM312"/>
    <mergeCell ref="A313:A317"/>
    <mergeCell ref="B313:B317"/>
    <mergeCell ref="C313:C317"/>
    <mergeCell ref="D313:D317"/>
    <mergeCell ref="E313:E317"/>
    <mergeCell ref="F313:F317"/>
    <mergeCell ref="AD308:AD312"/>
    <mergeCell ref="AE308:AE312"/>
    <mergeCell ref="AF308:AF312"/>
    <mergeCell ref="AG308:AG312"/>
    <mergeCell ref="AH308:AH312"/>
    <mergeCell ref="AI308:AI312"/>
    <mergeCell ref="X308:X312"/>
    <mergeCell ref="Y308:Y312"/>
    <mergeCell ref="Z308:Z312"/>
    <mergeCell ref="AA308:AA312"/>
    <mergeCell ref="AB308:AB312"/>
    <mergeCell ref="AC308:AC312"/>
    <mergeCell ref="R308:R312"/>
    <mergeCell ref="S308:S312"/>
    <mergeCell ref="T308:T312"/>
    <mergeCell ref="U308:U312"/>
    <mergeCell ref="V308:V312"/>
    <mergeCell ref="W308:W312"/>
    <mergeCell ref="AM313:AM317"/>
    <mergeCell ref="A308:A312"/>
    <mergeCell ref="B308:B312"/>
    <mergeCell ref="C308:C312"/>
    <mergeCell ref="D308:D312"/>
    <mergeCell ref="E308:E312"/>
    <mergeCell ref="F308:F312"/>
    <mergeCell ref="G308:G312"/>
    <mergeCell ref="I308:I312"/>
    <mergeCell ref="Q308:Q312"/>
    <mergeCell ref="AG303:AG307"/>
    <mergeCell ref="AH303:AH307"/>
    <mergeCell ref="AI303:AI307"/>
    <mergeCell ref="AJ303:AJ307"/>
    <mergeCell ref="AK303:AK307"/>
    <mergeCell ref="AL303:AL307"/>
    <mergeCell ref="AA303:AA307"/>
    <mergeCell ref="AB303:AB307"/>
    <mergeCell ref="AC303:AC307"/>
    <mergeCell ref="AD303:AD307"/>
    <mergeCell ref="AE303:AE307"/>
    <mergeCell ref="AF303:AF307"/>
    <mergeCell ref="U303:U307"/>
    <mergeCell ref="V303:V307"/>
    <mergeCell ref="W303:W307"/>
    <mergeCell ref="X303:X307"/>
    <mergeCell ref="Y303:Y307"/>
    <mergeCell ref="Z303:Z307"/>
    <mergeCell ref="G303:G307"/>
    <mergeCell ref="I303:I307"/>
    <mergeCell ref="Q303:Q307"/>
    <mergeCell ref="R303:R307"/>
    <mergeCell ref="S303:S307"/>
    <mergeCell ref="T303:T307"/>
    <mergeCell ref="AJ308:AJ312"/>
    <mergeCell ref="AK308:AK312"/>
    <mergeCell ref="AL308:AL312"/>
    <mergeCell ref="H303:H307"/>
    <mergeCell ref="AM298:AM302"/>
    <mergeCell ref="A303:A307"/>
    <mergeCell ref="B303:B307"/>
    <mergeCell ref="C303:C307"/>
    <mergeCell ref="D303:D307"/>
    <mergeCell ref="E303:E307"/>
    <mergeCell ref="F303:F307"/>
    <mergeCell ref="AD298:AD302"/>
    <mergeCell ref="AE298:AE302"/>
    <mergeCell ref="AF298:AF302"/>
    <mergeCell ref="AG298:AG302"/>
    <mergeCell ref="AH298:AH302"/>
    <mergeCell ref="AI298:AI302"/>
    <mergeCell ref="X298:X302"/>
    <mergeCell ref="Y298:Y302"/>
    <mergeCell ref="Z298:Z302"/>
    <mergeCell ref="AA298:AA302"/>
    <mergeCell ref="AB298:AB302"/>
    <mergeCell ref="AC298:AC302"/>
    <mergeCell ref="R298:R302"/>
    <mergeCell ref="S298:S302"/>
    <mergeCell ref="T298:T302"/>
    <mergeCell ref="U298:U302"/>
    <mergeCell ref="V298:V302"/>
    <mergeCell ref="W298:W302"/>
    <mergeCell ref="AM303:AM307"/>
    <mergeCell ref="A298:A302"/>
    <mergeCell ref="B298:B302"/>
    <mergeCell ref="C298:C302"/>
    <mergeCell ref="D298:D302"/>
    <mergeCell ref="E298:E302"/>
    <mergeCell ref="H298:H302"/>
    <mergeCell ref="F298:F302"/>
    <mergeCell ref="G298:G302"/>
    <mergeCell ref="I298:I302"/>
    <mergeCell ref="Q298:Q302"/>
    <mergeCell ref="AG293:AG297"/>
    <mergeCell ref="AH293:AH297"/>
    <mergeCell ref="AI293:AI297"/>
    <mergeCell ref="AJ293:AJ297"/>
    <mergeCell ref="AK293:AK297"/>
    <mergeCell ref="AL293:AL297"/>
    <mergeCell ref="AA293:AA297"/>
    <mergeCell ref="AB293:AB297"/>
    <mergeCell ref="AC293:AC297"/>
    <mergeCell ref="AD293:AD297"/>
    <mergeCell ref="AE293:AE297"/>
    <mergeCell ref="AF293:AF297"/>
    <mergeCell ref="U293:U297"/>
    <mergeCell ref="V293:V297"/>
    <mergeCell ref="W293:W297"/>
    <mergeCell ref="X293:X297"/>
    <mergeCell ref="Y293:Y297"/>
    <mergeCell ref="Z293:Z297"/>
    <mergeCell ref="G293:G297"/>
    <mergeCell ref="I293:I297"/>
    <mergeCell ref="Q293:Q297"/>
    <mergeCell ref="R293:R297"/>
    <mergeCell ref="S293:S297"/>
    <mergeCell ref="T293:T297"/>
    <mergeCell ref="AJ298:AJ302"/>
    <mergeCell ref="AK298:AK302"/>
    <mergeCell ref="AL298:AL302"/>
    <mergeCell ref="J298:J302"/>
    <mergeCell ref="AM288:AM292"/>
    <mergeCell ref="A293:A297"/>
    <mergeCell ref="B293:B297"/>
    <mergeCell ref="C293:C297"/>
    <mergeCell ref="D293:D297"/>
    <mergeCell ref="E293:E297"/>
    <mergeCell ref="F293:F297"/>
    <mergeCell ref="AD288:AD292"/>
    <mergeCell ref="AE288:AE292"/>
    <mergeCell ref="AF288:AF292"/>
    <mergeCell ref="AG288:AG292"/>
    <mergeCell ref="AH288:AH292"/>
    <mergeCell ref="AI288:AI292"/>
    <mergeCell ref="X288:X292"/>
    <mergeCell ref="Y288:Y292"/>
    <mergeCell ref="Z288:Z292"/>
    <mergeCell ref="AA288:AA292"/>
    <mergeCell ref="AB288:AB292"/>
    <mergeCell ref="AC288:AC292"/>
    <mergeCell ref="R288:R292"/>
    <mergeCell ref="S288:S292"/>
    <mergeCell ref="T288:T292"/>
    <mergeCell ref="U288:U292"/>
    <mergeCell ref="V288:V292"/>
    <mergeCell ref="W288:W292"/>
    <mergeCell ref="AM293:AM297"/>
    <mergeCell ref="A288:A292"/>
    <mergeCell ref="B288:B292"/>
    <mergeCell ref="C288:C292"/>
    <mergeCell ref="D288:D292"/>
    <mergeCell ref="E288:E292"/>
    <mergeCell ref="F288:F292"/>
    <mergeCell ref="G288:G292"/>
    <mergeCell ref="I288:I292"/>
    <mergeCell ref="Q288:Q292"/>
    <mergeCell ref="AG283:AG287"/>
    <mergeCell ref="AH283:AH287"/>
    <mergeCell ref="AI283:AI287"/>
    <mergeCell ref="AJ283:AJ287"/>
    <mergeCell ref="AK283:AK287"/>
    <mergeCell ref="AL283:AL287"/>
    <mergeCell ref="AA283:AA287"/>
    <mergeCell ref="AB283:AB287"/>
    <mergeCell ref="AC283:AC287"/>
    <mergeCell ref="AD283:AD287"/>
    <mergeCell ref="AE283:AE287"/>
    <mergeCell ref="AF283:AF287"/>
    <mergeCell ref="U283:U287"/>
    <mergeCell ref="V283:V287"/>
    <mergeCell ref="W283:W287"/>
    <mergeCell ref="X283:X287"/>
    <mergeCell ref="Y283:Y287"/>
    <mergeCell ref="Z283:Z287"/>
    <mergeCell ref="G283:G287"/>
    <mergeCell ref="I283:I287"/>
    <mergeCell ref="Q283:Q287"/>
    <mergeCell ref="R283:R287"/>
    <mergeCell ref="S283:S287"/>
    <mergeCell ref="T283:T287"/>
    <mergeCell ref="AJ288:AJ292"/>
    <mergeCell ref="AK288:AK292"/>
    <mergeCell ref="AL288:AL292"/>
    <mergeCell ref="H283:H287"/>
    <mergeCell ref="J283:J287"/>
    <mergeCell ref="AM278:AM282"/>
    <mergeCell ref="A283:A287"/>
    <mergeCell ref="B283:B287"/>
    <mergeCell ref="C283:C287"/>
    <mergeCell ref="D283:D287"/>
    <mergeCell ref="E283:E287"/>
    <mergeCell ref="F283:F287"/>
    <mergeCell ref="AD278:AD282"/>
    <mergeCell ref="AE278:AE282"/>
    <mergeCell ref="AF278:AF282"/>
    <mergeCell ref="AG278:AG282"/>
    <mergeCell ref="AH278:AH282"/>
    <mergeCell ref="AI278:AI282"/>
    <mergeCell ref="X278:X282"/>
    <mergeCell ref="Y278:Y282"/>
    <mergeCell ref="Z278:Z282"/>
    <mergeCell ref="AA278:AA282"/>
    <mergeCell ref="AB278:AB282"/>
    <mergeCell ref="AC278:AC282"/>
    <mergeCell ref="R278:R282"/>
    <mergeCell ref="S278:S282"/>
    <mergeCell ref="T278:T282"/>
    <mergeCell ref="U278:U282"/>
    <mergeCell ref="V278:V282"/>
    <mergeCell ref="W278:W282"/>
    <mergeCell ref="AM283:AM287"/>
    <mergeCell ref="A278:A282"/>
    <mergeCell ref="B278:B282"/>
    <mergeCell ref="C278:C282"/>
    <mergeCell ref="D278:D282"/>
    <mergeCell ref="E278:E282"/>
    <mergeCell ref="F278:F282"/>
    <mergeCell ref="G278:G282"/>
    <mergeCell ref="I278:I282"/>
    <mergeCell ref="Q278:Q282"/>
    <mergeCell ref="AG273:AG277"/>
    <mergeCell ref="AH273:AH277"/>
    <mergeCell ref="AI273:AI277"/>
    <mergeCell ref="AJ273:AJ277"/>
    <mergeCell ref="AK273:AK277"/>
    <mergeCell ref="AL273:AL277"/>
    <mergeCell ref="AA273:AA277"/>
    <mergeCell ref="AB273:AB277"/>
    <mergeCell ref="AC273:AC277"/>
    <mergeCell ref="AD273:AD277"/>
    <mergeCell ref="AE273:AE277"/>
    <mergeCell ref="AF273:AF277"/>
    <mergeCell ref="U273:U277"/>
    <mergeCell ref="V273:V277"/>
    <mergeCell ref="W273:W277"/>
    <mergeCell ref="X273:X277"/>
    <mergeCell ref="Y273:Y277"/>
    <mergeCell ref="Z273:Z277"/>
    <mergeCell ref="G273:G277"/>
    <mergeCell ref="I273:I277"/>
    <mergeCell ref="Q273:Q277"/>
    <mergeCell ref="R273:R277"/>
    <mergeCell ref="S273:S277"/>
    <mergeCell ref="T273:T277"/>
    <mergeCell ref="AJ278:AJ282"/>
    <mergeCell ref="AK278:AK282"/>
    <mergeCell ref="AL278:AL282"/>
    <mergeCell ref="H278:H282"/>
    <mergeCell ref="J278:J282"/>
    <mergeCell ref="AM268:AM272"/>
    <mergeCell ref="A273:A277"/>
    <mergeCell ref="B273:B277"/>
    <mergeCell ref="C273:C277"/>
    <mergeCell ref="D273:D277"/>
    <mergeCell ref="E273:E277"/>
    <mergeCell ref="F273:F277"/>
    <mergeCell ref="AD268:AD272"/>
    <mergeCell ref="AE268:AE272"/>
    <mergeCell ref="AF268:AF272"/>
    <mergeCell ref="AG268:AG272"/>
    <mergeCell ref="AH268:AH272"/>
    <mergeCell ref="AI268:AI272"/>
    <mergeCell ref="X268:X272"/>
    <mergeCell ref="Y268:Y272"/>
    <mergeCell ref="Z268:Z272"/>
    <mergeCell ref="AA268:AA272"/>
    <mergeCell ref="AB268:AB272"/>
    <mergeCell ref="AC268:AC272"/>
    <mergeCell ref="R268:R272"/>
    <mergeCell ref="S268:S272"/>
    <mergeCell ref="T268:T272"/>
    <mergeCell ref="U268:U272"/>
    <mergeCell ref="V268:V272"/>
    <mergeCell ref="W268:W272"/>
    <mergeCell ref="AM273:AM277"/>
    <mergeCell ref="A268:A272"/>
    <mergeCell ref="B268:B272"/>
    <mergeCell ref="C268:C272"/>
    <mergeCell ref="D268:D272"/>
    <mergeCell ref="E268:E272"/>
    <mergeCell ref="F268:F272"/>
    <mergeCell ref="G268:G272"/>
    <mergeCell ref="I268:I272"/>
    <mergeCell ref="Q268:Q272"/>
    <mergeCell ref="AG263:AG267"/>
    <mergeCell ref="AH263:AH267"/>
    <mergeCell ref="AI263:AI267"/>
    <mergeCell ref="AJ263:AJ267"/>
    <mergeCell ref="AK263:AK267"/>
    <mergeCell ref="AL263:AL267"/>
    <mergeCell ref="AA263:AA267"/>
    <mergeCell ref="AB263:AB267"/>
    <mergeCell ref="AC263:AC267"/>
    <mergeCell ref="AD263:AD267"/>
    <mergeCell ref="AE263:AE267"/>
    <mergeCell ref="AF263:AF267"/>
    <mergeCell ref="U263:U267"/>
    <mergeCell ref="V263:V267"/>
    <mergeCell ref="W263:W267"/>
    <mergeCell ref="X263:X267"/>
    <mergeCell ref="Y263:Y267"/>
    <mergeCell ref="Z263:Z267"/>
    <mergeCell ref="G263:G267"/>
    <mergeCell ref="I263:I267"/>
    <mergeCell ref="Q263:Q267"/>
    <mergeCell ref="R263:R267"/>
    <mergeCell ref="S263:S267"/>
    <mergeCell ref="T263:T267"/>
    <mergeCell ref="AJ268:AJ272"/>
    <mergeCell ref="AK268:AK272"/>
    <mergeCell ref="AL268:AL272"/>
    <mergeCell ref="AM258:AM262"/>
    <mergeCell ref="A263:A267"/>
    <mergeCell ref="B263:B267"/>
    <mergeCell ref="C263:C267"/>
    <mergeCell ref="D263:D267"/>
    <mergeCell ref="E263:E267"/>
    <mergeCell ref="F263:F267"/>
    <mergeCell ref="AD258:AD262"/>
    <mergeCell ref="AE258:AE262"/>
    <mergeCell ref="AF258:AF262"/>
    <mergeCell ref="AG258:AG262"/>
    <mergeCell ref="AH258:AH262"/>
    <mergeCell ref="AI258:AI262"/>
    <mergeCell ref="X258:X262"/>
    <mergeCell ref="Y258:Y262"/>
    <mergeCell ref="Z258:Z262"/>
    <mergeCell ref="AA258:AA262"/>
    <mergeCell ref="AB258:AB262"/>
    <mergeCell ref="AC258:AC262"/>
    <mergeCell ref="R258:R262"/>
    <mergeCell ref="S258:S262"/>
    <mergeCell ref="T258:T262"/>
    <mergeCell ref="U258:U262"/>
    <mergeCell ref="V258:V262"/>
    <mergeCell ref="W258:W262"/>
    <mergeCell ref="AM263:AM267"/>
    <mergeCell ref="A258:A262"/>
    <mergeCell ref="B258:B262"/>
    <mergeCell ref="C258:C262"/>
    <mergeCell ref="D258:D262"/>
    <mergeCell ref="E258:E262"/>
    <mergeCell ref="F258:F262"/>
    <mergeCell ref="G258:G262"/>
    <mergeCell ref="I258:I262"/>
    <mergeCell ref="Q258:Q262"/>
    <mergeCell ref="AG253:AG257"/>
    <mergeCell ref="AH253:AH257"/>
    <mergeCell ref="AI253:AI257"/>
    <mergeCell ref="AJ253:AJ257"/>
    <mergeCell ref="AK253:AK257"/>
    <mergeCell ref="AL253:AL257"/>
    <mergeCell ref="AA253:AA257"/>
    <mergeCell ref="AB253:AB257"/>
    <mergeCell ref="AC253:AC257"/>
    <mergeCell ref="AD253:AD257"/>
    <mergeCell ref="AE253:AE257"/>
    <mergeCell ref="AF253:AF257"/>
    <mergeCell ref="U253:U257"/>
    <mergeCell ref="V253:V257"/>
    <mergeCell ref="W253:W257"/>
    <mergeCell ref="X253:X257"/>
    <mergeCell ref="Y253:Y257"/>
    <mergeCell ref="Z253:Z257"/>
    <mergeCell ref="G253:G257"/>
    <mergeCell ref="I253:I257"/>
    <mergeCell ref="Q253:Q257"/>
    <mergeCell ref="R253:R257"/>
    <mergeCell ref="S253:S257"/>
    <mergeCell ref="T253:T257"/>
    <mergeCell ref="AJ258:AJ262"/>
    <mergeCell ref="AK258:AK262"/>
    <mergeCell ref="AL258:AL262"/>
    <mergeCell ref="H253:H257"/>
    <mergeCell ref="AM248:AM252"/>
    <mergeCell ref="A253:A257"/>
    <mergeCell ref="B253:B257"/>
    <mergeCell ref="C253:C257"/>
    <mergeCell ref="D253:D257"/>
    <mergeCell ref="E253:E257"/>
    <mergeCell ref="F253:F257"/>
    <mergeCell ref="AD248:AD252"/>
    <mergeCell ref="AE248:AE252"/>
    <mergeCell ref="AF248:AF252"/>
    <mergeCell ref="AG248:AG252"/>
    <mergeCell ref="AH248:AH252"/>
    <mergeCell ref="AI248:AI252"/>
    <mergeCell ref="X248:X252"/>
    <mergeCell ref="Y248:Y252"/>
    <mergeCell ref="Z248:Z252"/>
    <mergeCell ref="AA248:AA252"/>
    <mergeCell ref="AB248:AB252"/>
    <mergeCell ref="AC248:AC252"/>
    <mergeCell ref="R248:R252"/>
    <mergeCell ref="S248:S252"/>
    <mergeCell ref="T248:T252"/>
    <mergeCell ref="U248:U252"/>
    <mergeCell ref="V248:V252"/>
    <mergeCell ref="W248:W252"/>
    <mergeCell ref="AM253:AM257"/>
    <mergeCell ref="A248:A252"/>
    <mergeCell ref="B248:B252"/>
    <mergeCell ref="C248:C252"/>
    <mergeCell ref="D248:D252"/>
    <mergeCell ref="E248:E252"/>
    <mergeCell ref="H248:H252"/>
    <mergeCell ref="F248:F252"/>
    <mergeCell ref="G248:G252"/>
    <mergeCell ref="I248:I252"/>
    <mergeCell ref="Q248:Q252"/>
    <mergeCell ref="AG243:AG247"/>
    <mergeCell ref="AH243:AH247"/>
    <mergeCell ref="AI243:AI247"/>
    <mergeCell ref="AJ243:AJ247"/>
    <mergeCell ref="AK243:AK247"/>
    <mergeCell ref="AL243:AL247"/>
    <mergeCell ref="AA243:AA247"/>
    <mergeCell ref="AB243:AB247"/>
    <mergeCell ref="AC243:AC247"/>
    <mergeCell ref="AD243:AD247"/>
    <mergeCell ref="AE243:AE247"/>
    <mergeCell ref="AF243:AF247"/>
    <mergeCell ref="U243:U247"/>
    <mergeCell ref="V243:V247"/>
    <mergeCell ref="W243:W247"/>
    <mergeCell ref="X243:X247"/>
    <mergeCell ref="Y243:Y247"/>
    <mergeCell ref="Z243:Z247"/>
    <mergeCell ref="G243:G247"/>
    <mergeCell ref="I243:I247"/>
    <mergeCell ref="Q243:Q247"/>
    <mergeCell ref="R243:R247"/>
    <mergeCell ref="S243:S247"/>
    <mergeCell ref="T243:T247"/>
    <mergeCell ref="AJ248:AJ252"/>
    <mergeCell ref="AK248:AK252"/>
    <mergeCell ref="AL248:AL252"/>
    <mergeCell ref="J248:J252"/>
    <mergeCell ref="AM238:AM242"/>
    <mergeCell ref="A243:A247"/>
    <mergeCell ref="B243:B247"/>
    <mergeCell ref="C243:C247"/>
    <mergeCell ref="D243:D247"/>
    <mergeCell ref="E243:E247"/>
    <mergeCell ref="F243:F247"/>
    <mergeCell ref="AD238:AD242"/>
    <mergeCell ref="AE238:AE242"/>
    <mergeCell ref="AF238:AF242"/>
    <mergeCell ref="AG238:AG242"/>
    <mergeCell ref="AH238:AH242"/>
    <mergeCell ref="AI238:AI242"/>
    <mergeCell ref="X238:X242"/>
    <mergeCell ref="Y238:Y242"/>
    <mergeCell ref="Z238:Z242"/>
    <mergeCell ref="AA238:AA242"/>
    <mergeCell ref="AB238:AB242"/>
    <mergeCell ref="AC238:AC242"/>
    <mergeCell ref="R238:R242"/>
    <mergeCell ref="S238:S242"/>
    <mergeCell ref="T238:T242"/>
    <mergeCell ref="U238:U242"/>
    <mergeCell ref="V238:V242"/>
    <mergeCell ref="W238:W242"/>
    <mergeCell ref="AM243:AM247"/>
    <mergeCell ref="A238:A242"/>
    <mergeCell ref="B238:B242"/>
    <mergeCell ref="C238:C242"/>
    <mergeCell ref="D238:D242"/>
    <mergeCell ref="E238:E242"/>
    <mergeCell ref="F238:F242"/>
    <mergeCell ref="G238:G242"/>
    <mergeCell ref="I238:I242"/>
    <mergeCell ref="Q238:Q242"/>
    <mergeCell ref="AG233:AG237"/>
    <mergeCell ref="AH233:AH237"/>
    <mergeCell ref="AI233:AI237"/>
    <mergeCell ref="AJ233:AJ237"/>
    <mergeCell ref="AK233:AK237"/>
    <mergeCell ref="AL233:AL237"/>
    <mergeCell ref="AA233:AA237"/>
    <mergeCell ref="AB233:AB237"/>
    <mergeCell ref="AC233:AC237"/>
    <mergeCell ref="AD233:AD237"/>
    <mergeCell ref="AE233:AE237"/>
    <mergeCell ref="AF233:AF237"/>
    <mergeCell ref="U233:U237"/>
    <mergeCell ref="V233:V237"/>
    <mergeCell ref="W233:W237"/>
    <mergeCell ref="X233:X237"/>
    <mergeCell ref="Y233:Y237"/>
    <mergeCell ref="Z233:Z237"/>
    <mergeCell ref="G233:G237"/>
    <mergeCell ref="I233:I237"/>
    <mergeCell ref="Q233:Q237"/>
    <mergeCell ref="R233:R237"/>
    <mergeCell ref="S233:S237"/>
    <mergeCell ref="T233:T237"/>
    <mergeCell ref="AJ238:AJ242"/>
    <mergeCell ref="AK238:AK242"/>
    <mergeCell ref="AL238:AL242"/>
    <mergeCell ref="AM228:AM232"/>
    <mergeCell ref="A233:A237"/>
    <mergeCell ref="B233:B237"/>
    <mergeCell ref="C233:C237"/>
    <mergeCell ref="D233:D237"/>
    <mergeCell ref="E233:E237"/>
    <mergeCell ref="F233:F237"/>
    <mergeCell ref="AD228:AD232"/>
    <mergeCell ref="AE228:AE232"/>
    <mergeCell ref="AF228:AF232"/>
    <mergeCell ref="AG228:AG232"/>
    <mergeCell ref="AH228:AH232"/>
    <mergeCell ref="AI228:AI232"/>
    <mergeCell ref="X228:X232"/>
    <mergeCell ref="Y228:Y232"/>
    <mergeCell ref="Z228:Z232"/>
    <mergeCell ref="AA228:AA232"/>
    <mergeCell ref="AB228:AB232"/>
    <mergeCell ref="AC228:AC232"/>
    <mergeCell ref="R228:R232"/>
    <mergeCell ref="S228:S232"/>
    <mergeCell ref="T228:T232"/>
    <mergeCell ref="U228:U232"/>
    <mergeCell ref="V228:V232"/>
    <mergeCell ref="W228:W232"/>
    <mergeCell ref="AM233:AM237"/>
    <mergeCell ref="A228:A232"/>
    <mergeCell ref="B228:B232"/>
    <mergeCell ref="C228:C232"/>
    <mergeCell ref="D228:D232"/>
    <mergeCell ref="E228:E232"/>
    <mergeCell ref="F228:F232"/>
    <mergeCell ref="G228:G232"/>
    <mergeCell ref="I228:I232"/>
    <mergeCell ref="Q228:Q232"/>
    <mergeCell ref="AG223:AG227"/>
    <mergeCell ref="AH223:AH227"/>
    <mergeCell ref="AI223:AI227"/>
    <mergeCell ref="AJ223:AJ227"/>
    <mergeCell ref="AK223:AK227"/>
    <mergeCell ref="AL223:AL227"/>
    <mergeCell ref="AA223:AA227"/>
    <mergeCell ref="AB223:AB227"/>
    <mergeCell ref="AC223:AC227"/>
    <mergeCell ref="AD223:AD227"/>
    <mergeCell ref="AE223:AE227"/>
    <mergeCell ref="AF223:AF227"/>
    <mergeCell ref="U223:U227"/>
    <mergeCell ref="V223:V227"/>
    <mergeCell ref="W223:W227"/>
    <mergeCell ref="X223:X227"/>
    <mergeCell ref="Y223:Y227"/>
    <mergeCell ref="Z223:Z227"/>
    <mergeCell ref="G223:G227"/>
    <mergeCell ref="I223:I227"/>
    <mergeCell ref="Q223:Q227"/>
    <mergeCell ref="R223:R227"/>
    <mergeCell ref="S223:S227"/>
    <mergeCell ref="T223:T227"/>
    <mergeCell ref="AJ228:AJ232"/>
    <mergeCell ref="AK228:AK232"/>
    <mergeCell ref="AL228:AL232"/>
    <mergeCell ref="H223:H227"/>
    <mergeCell ref="J223:J227"/>
    <mergeCell ref="AM218:AM222"/>
    <mergeCell ref="A223:A227"/>
    <mergeCell ref="B223:B227"/>
    <mergeCell ref="C223:C227"/>
    <mergeCell ref="D223:D227"/>
    <mergeCell ref="E223:E227"/>
    <mergeCell ref="F223:F227"/>
    <mergeCell ref="AD218:AD222"/>
    <mergeCell ref="AE218:AE222"/>
    <mergeCell ref="AF218:AF222"/>
    <mergeCell ref="AG218:AG222"/>
    <mergeCell ref="AH218:AH222"/>
    <mergeCell ref="AI218:AI222"/>
    <mergeCell ref="X218:X222"/>
    <mergeCell ref="Y218:Y222"/>
    <mergeCell ref="Z218:Z222"/>
    <mergeCell ref="AA218:AA222"/>
    <mergeCell ref="AB218:AB222"/>
    <mergeCell ref="AC218:AC222"/>
    <mergeCell ref="R218:R222"/>
    <mergeCell ref="S218:S222"/>
    <mergeCell ref="T218:T222"/>
    <mergeCell ref="U218:U222"/>
    <mergeCell ref="V218:V222"/>
    <mergeCell ref="W218:W222"/>
    <mergeCell ref="AM223:AM227"/>
    <mergeCell ref="A218:A222"/>
    <mergeCell ref="B218:B222"/>
    <mergeCell ref="C218:C222"/>
    <mergeCell ref="D218:D222"/>
    <mergeCell ref="E218:E222"/>
    <mergeCell ref="F218:F222"/>
    <mergeCell ref="G218:G222"/>
    <mergeCell ref="I218:I222"/>
    <mergeCell ref="Q218:Q222"/>
    <mergeCell ref="AG213:AG217"/>
    <mergeCell ref="AH213:AH217"/>
    <mergeCell ref="AI213:AI217"/>
    <mergeCell ref="AJ213:AJ217"/>
    <mergeCell ref="AK213:AK217"/>
    <mergeCell ref="AL213:AL217"/>
    <mergeCell ref="AA213:AA217"/>
    <mergeCell ref="AB213:AB217"/>
    <mergeCell ref="AC213:AC217"/>
    <mergeCell ref="AD213:AD217"/>
    <mergeCell ref="AE213:AE217"/>
    <mergeCell ref="AF213:AF217"/>
    <mergeCell ref="U213:U217"/>
    <mergeCell ref="V213:V217"/>
    <mergeCell ref="W213:W217"/>
    <mergeCell ref="X213:X217"/>
    <mergeCell ref="Y213:Y217"/>
    <mergeCell ref="Z213:Z217"/>
    <mergeCell ref="G213:G217"/>
    <mergeCell ref="I213:I217"/>
    <mergeCell ref="Q213:Q217"/>
    <mergeCell ref="R213:R217"/>
    <mergeCell ref="S213:S217"/>
    <mergeCell ref="T213:T217"/>
    <mergeCell ref="AJ218:AJ222"/>
    <mergeCell ref="AK218:AK222"/>
    <mergeCell ref="AL218:AL222"/>
    <mergeCell ref="H218:H222"/>
    <mergeCell ref="J218:J222"/>
    <mergeCell ref="AM208:AM212"/>
    <mergeCell ref="A213:A217"/>
    <mergeCell ref="B213:B217"/>
    <mergeCell ref="C213:C217"/>
    <mergeCell ref="D213:D217"/>
    <mergeCell ref="E213:E217"/>
    <mergeCell ref="F213:F217"/>
    <mergeCell ref="AD208:AD212"/>
    <mergeCell ref="AE208:AE212"/>
    <mergeCell ref="AF208:AF212"/>
    <mergeCell ref="AG208:AG212"/>
    <mergeCell ref="AH208:AH212"/>
    <mergeCell ref="AI208:AI212"/>
    <mergeCell ref="X208:X212"/>
    <mergeCell ref="Y208:Y212"/>
    <mergeCell ref="Z208:Z212"/>
    <mergeCell ref="AA208:AA212"/>
    <mergeCell ref="AB208:AB212"/>
    <mergeCell ref="AC208:AC212"/>
    <mergeCell ref="R208:R212"/>
    <mergeCell ref="S208:S212"/>
    <mergeCell ref="T208:T212"/>
    <mergeCell ref="U208:U212"/>
    <mergeCell ref="V208:V212"/>
    <mergeCell ref="W208:W212"/>
    <mergeCell ref="AM213:AM217"/>
    <mergeCell ref="A208:A212"/>
    <mergeCell ref="B208:B212"/>
    <mergeCell ref="C208:C212"/>
    <mergeCell ref="D208:D212"/>
    <mergeCell ref="E208:E212"/>
    <mergeCell ref="F208:F212"/>
    <mergeCell ref="G208:G212"/>
    <mergeCell ref="I208:I212"/>
    <mergeCell ref="Q208:Q212"/>
    <mergeCell ref="AG203:AG207"/>
    <mergeCell ref="AH203:AH207"/>
    <mergeCell ref="AI203:AI207"/>
    <mergeCell ref="AJ203:AJ207"/>
    <mergeCell ref="AK203:AK207"/>
    <mergeCell ref="AL203:AL207"/>
    <mergeCell ref="AA203:AA207"/>
    <mergeCell ref="AB203:AB207"/>
    <mergeCell ref="AC203:AC207"/>
    <mergeCell ref="AD203:AD207"/>
    <mergeCell ref="AE203:AE207"/>
    <mergeCell ref="AF203:AF207"/>
    <mergeCell ref="U203:U207"/>
    <mergeCell ref="V203:V207"/>
    <mergeCell ref="W203:W207"/>
    <mergeCell ref="X203:X207"/>
    <mergeCell ref="Y203:Y207"/>
    <mergeCell ref="Z203:Z207"/>
    <mergeCell ref="G203:G207"/>
    <mergeCell ref="I203:I207"/>
    <mergeCell ref="Q203:Q207"/>
    <mergeCell ref="R203:R207"/>
    <mergeCell ref="S203:S207"/>
    <mergeCell ref="T203:T207"/>
    <mergeCell ref="AJ208:AJ212"/>
    <mergeCell ref="AK208:AK212"/>
    <mergeCell ref="AL208:AL212"/>
    <mergeCell ref="H203:H207"/>
    <mergeCell ref="AM198:AM202"/>
    <mergeCell ref="A203:A207"/>
    <mergeCell ref="B203:B207"/>
    <mergeCell ref="C203:C207"/>
    <mergeCell ref="D203:D207"/>
    <mergeCell ref="E203:E207"/>
    <mergeCell ref="F203:F207"/>
    <mergeCell ref="AD198:AD202"/>
    <mergeCell ref="AE198:AE202"/>
    <mergeCell ref="AF198:AF202"/>
    <mergeCell ref="AG198:AG202"/>
    <mergeCell ref="AH198:AH202"/>
    <mergeCell ref="AI198:AI202"/>
    <mergeCell ref="X198:X202"/>
    <mergeCell ref="Y198:Y202"/>
    <mergeCell ref="Z198:Z202"/>
    <mergeCell ref="AA198:AA202"/>
    <mergeCell ref="AB198:AB202"/>
    <mergeCell ref="AC198:AC202"/>
    <mergeCell ref="R198:R202"/>
    <mergeCell ref="S198:S202"/>
    <mergeCell ref="T198:T202"/>
    <mergeCell ref="U198:U202"/>
    <mergeCell ref="V198:V202"/>
    <mergeCell ref="W198:W202"/>
    <mergeCell ref="AM203:AM207"/>
    <mergeCell ref="A198:A202"/>
    <mergeCell ref="B198:B202"/>
    <mergeCell ref="C198:C202"/>
    <mergeCell ref="D198:D202"/>
    <mergeCell ref="E198:E202"/>
    <mergeCell ref="H198:H202"/>
    <mergeCell ref="F198:F202"/>
    <mergeCell ref="G198:G202"/>
    <mergeCell ref="I198:I202"/>
    <mergeCell ref="Q198:Q202"/>
    <mergeCell ref="AG193:AG197"/>
    <mergeCell ref="AH193:AH197"/>
    <mergeCell ref="AI193:AI197"/>
    <mergeCell ref="AJ193:AJ197"/>
    <mergeCell ref="AK193:AK197"/>
    <mergeCell ref="AL193:AL197"/>
    <mergeCell ref="AA193:AA197"/>
    <mergeCell ref="AB193:AB197"/>
    <mergeCell ref="AC193:AC197"/>
    <mergeCell ref="AD193:AD197"/>
    <mergeCell ref="AE193:AE197"/>
    <mergeCell ref="AF193:AF197"/>
    <mergeCell ref="U193:U197"/>
    <mergeCell ref="V193:V197"/>
    <mergeCell ref="W193:W197"/>
    <mergeCell ref="X193:X197"/>
    <mergeCell ref="Y193:Y197"/>
    <mergeCell ref="Z193:Z197"/>
    <mergeCell ref="G193:G197"/>
    <mergeCell ref="I193:I197"/>
    <mergeCell ref="Q193:Q197"/>
    <mergeCell ref="R193:R197"/>
    <mergeCell ref="S193:S197"/>
    <mergeCell ref="T193:T197"/>
    <mergeCell ref="AJ198:AJ202"/>
    <mergeCell ref="AK198:AK202"/>
    <mergeCell ref="AL198:AL202"/>
    <mergeCell ref="J198:J202"/>
    <mergeCell ref="AM188:AM192"/>
    <mergeCell ref="A193:A197"/>
    <mergeCell ref="B193:B197"/>
    <mergeCell ref="C193:C197"/>
    <mergeCell ref="D193:D197"/>
    <mergeCell ref="E193:E197"/>
    <mergeCell ref="F193:F197"/>
    <mergeCell ref="AD188:AD192"/>
    <mergeCell ref="AE188:AE192"/>
    <mergeCell ref="AF188:AF192"/>
    <mergeCell ref="AG188:AG192"/>
    <mergeCell ref="AH188:AH192"/>
    <mergeCell ref="AI188:AI192"/>
    <mergeCell ref="X188:X192"/>
    <mergeCell ref="Y188:Y192"/>
    <mergeCell ref="Z188:Z192"/>
    <mergeCell ref="AA188:AA192"/>
    <mergeCell ref="AB188:AB192"/>
    <mergeCell ref="AC188:AC192"/>
    <mergeCell ref="R188:R192"/>
    <mergeCell ref="S188:S192"/>
    <mergeCell ref="T188:T192"/>
    <mergeCell ref="U188:U192"/>
    <mergeCell ref="V188:V192"/>
    <mergeCell ref="W188:W192"/>
    <mergeCell ref="AM193:AM197"/>
    <mergeCell ref="A188:A192"/>
    <mergeCell ref="B188:B192"/>
    <mergeCell ref="C188:C192"/>
    <mergeCell ref="D188:D192"/>
    <mergeCell ref="E188:E192"/>
    <mergeCell ref="F188:F192"/>
    <mergeCell ref="G188:G192"/>
    <mergeCell ref="I188:I192"/>
    <mergeCell ref="Q188:Q192"/>
    <mergeCell ref="AG183:AG187"/>
    <mergeCell ref="AH183:AH187"/>
    <mergeCell ref="AI183:AI187"/>
    <mergeCell ref="AJ183:AJ187"/>
    <mergeCell ref="AK183:AK187"/>
    <mergeCell ref="AL183:AL187"/>
    <mergeCell ref="AA183:AA187"/>
    <mergeCell ref="AB183:AB187"/>
    <mergeCell ref="AC183:AC187"/>
    <mergeCell ref="AD183:AD187"/>
    <mergeCell ref="AE183:AE187"/>
    <mergeCell ref="AF183:AF187"/>
    <mergeCell ref="U183:U187"/>
    <mergeCell ref="V183:V187"/>
    <mergeCell ref="W183:W187"/>
    <mergeCell ref="X183:X187"/>
    <mergeCell ref="Y183:Y187"/>
    <mergeCell ref="Z183:Z187"/>
    <mergeCell ref="G183:G187"/>
    <mergeCell ref="I183:I187"/>
    <mergeCell ref="Q183:Q187"/>
    <mergeCell ref="R183:R187"/>
    <mergeCell ref="S183:S187"/>
    <mergeCell ref="T183:T187"/>
    <mergeCell ref="AJ188:AJ192"/>
    <mergeCell ref="AK188:AK192"/>
    <mergeCell ref="AL188:AL192"/>
    <mergeCell ref="AM178:AM182"/>
    <mergeCell ref="A183:A187"/>
    <mergeCell ref="B183:B187"/>
    <mergeCell ref="C183:C187"/>
    <mergeCell ref="D183:D187"/>
    <mergeCell ref="E183:E187"/>
    <mergeCell ref="F183:F187"/>
    <mergeCell ref="AD178:AD182"/>
    <mergeCell ref="AE178:AE182"/>
    <mergeCell ref="AF178:AF182"/>
    <mergeCell ref="AG178:AG182"/>
    <mergeCell ref="AH178:AH182"/>
    <mergeCell ref="AI178:AI182"/>
    <mergeCell ref="X178:X182"/>
    <mergeCell ref="Y178:Y182"/>
    <mergeCell ref="Z178:Z182"/>
    <mergeCell ref="AA178:AA182"/>
    <mergeCell ref="AB178:AB182"/>
    <mergeCell ref="AC178:AC182"/>
    <mergeCell ref="R178:R182"/>
    <mergeCell ref="S178:S182"/>
    <mergeCell ref="T178:T182"/>
    <mergeCell ref="U178:U182"/>
    <mergeCell ref="V178:V182"/>
    <mergeCell ref="W178:W182"/>
    <mergeCell ref="AM183:AM187"/>
    <mergeCell ref="A178:A182"/>
    <mergeCell ref="B178:B182"/>
    <mergeCell ref="C178:C182"/>
    <mergeCell ref="D178:D182"/>
    <mergeCell ref="E178:E182"/>
    <mergeCell ref="F178:F182"/>
    <mergeCell ref="G178:G182"/>
    <mergeCell ref="I178:I182"/>
    <mergeCell ref="Q178:Q182"/>
    <mergeCell ref="AG173:AG177"/>
    <mergeCell ref="AH173:AH177"/>
    <mergeCell ref="AI173:AI177"/>
    <mergeCell ref="AJ173:AJ177"/>
    <mergeCell ref="AK173:AK177"/>
    <mergeCell ref="AL173:AL177"/>
    <mergeCell ref="AA173:AA177"/>
    <mergeCell ref="AB173:AB177"/>
    <mergeCell ref="AC173:AC177"/>
    <mergeCell ref="AD173:AD177"/>
    <mergeCell ref="AE173:AE177"/>
    <mergeCell ref="AF173:AF177"/>
    <mergeCell ref="U173:U177"/>
    <mergeCell ref="V173:V177"/>
    <mergeCell ref="W173:W177"/>
    <mergeCell ref="X173:X177"/>
    <mergeCell ref="Y173:Y177"/>
    <mergeCell ref="Z173:Z177"/>
    <mergeCell ref="G173:G177"/>
    <mergeCell ref="I173:I177"/>
    <mergeCell ref="Q173:Q177"/>
    <mergeCell ref="R173:R177"/>
    <mergeCell ref="S173:S177"/>
    <mergeCell ref="T173:T177"/>
    <mergeCell ref="AJ178:AJ182"/>
    <mergeCell ref="AK178:AK182"/>
    <mergeCell ref="AL178:AL182"/>
    <mergeCell ref="AM168:AM172"/>
    <mergeCell ref="A173:A177"/>
    <mergeCell ref="B173:B177"/>
    <mergeCell ref="C173:C177"/>
    <mergeCell ref="D173:D177"/>
    <mergeCell ref="E173:E177"/>
    <mergeCell ref="F173:F177"/>
    <mergeCell ref="AD168:AD172"/>
    <mergeCell ref="AE168:AE172"/>
    <mergeCell ref="AF168:AF172"/>
    <mergeCell ref="AG168:AG172"/>
    <mergeCell ref="AH168:AH172"/>
    <mergeCell ref="AI168:AI172"/>
    <mergeCell ref="X168:X172"/>
    <mergeCell ref="Y168:Y172"/>
    <mergeCell ref="Z168:Z172"/>
    <mergeCell ref="AA168:AA172"/>
    <mergeCell ref="AB168:AB172"/>
    <mergeCell ref="AC168:AC172"/>
    <mergeCell ref="R168:R172"/>
    <mergeCell ref="S168:S172"/>
    <mergeCell ref="T168:T172"/>
    <mergeCell ref="U168:U172"/>
    <mergeCell ref="V168:V172"/>
    <mergeCell ref="W168:W172"/>
    <mergeCell ref="AM173:AM177"/>
    <mergeCell ref="A168:A172"/>
    <mergeCell ref="B168:B172"/>
    <mergeCell ref="C168:C172"/>
    <mergeCell ref="D168:D172"/>
    <mergeCell ref="E168:E172"/>
    <mergeCell ref="F168:F172"/>
    <mergeCell ref="G168:G172"/>
    <mergeCell ref="I168:I172"/>
    <mergeCell ref="Q168:Q172"/>
    <mergeCell ref="AG163:AG167"/>
    <mergeCell ref="AH163:AH167"/>
    <mergeCell ref="AI163:AI167"/>
    <mergeCell ref="AJ163:AJ167"/>
    <mergeCell ref="AK163:AK167"/>
    <mergeCell ref="AL163:AL167"/>
    <mergeCell ref="AA163:AA167"/>
    <mergeCell ref="AB163:AB167"/>
    <mergeCell ref="AC163:AC167"/>
    <mergeCell ref="AD163:AD167"/>
    <mergeCell ref="AE163:AE167"/>
    <mergeCell ref="AF163:AF167"/>
    <mergeCell ref="U163:U167"/>
    <mergeCell ref="V163:V167"/>
    <mergeCell ref="W163:W167"/>
    <mergeCell ref="X163:X167"/>
    <mergeCell ref="Y163:Y167"/>
    <mergeCell ref="Z163:Z167"/>
    <mergeCell ref="G163:G167"/>
    <mergeCell ref="I163:I167"/>
    <mergeCell ref="Q163:Q167"/>
    <mergeCell ref="R163:R167"/>
    <mergeCell ref="S163:S167"/>
    <mergeCell ref="T163:T167"/>
    <mergeCell ref="AJ168:AJ172"/>
    <mergeCell ref="AK168:AK172"/>
    <mergeCell ref="AL168:AL172"/>
    <mergeCell ref="H163:H167"/>
    <mergeCell ref="J163:J167"/>
    <mergeCell ref="AM158:AM162"/>
    <mergeCell ref="A163:A167"/>
    <mergeCell ref="B163:B167"/>
    <mergeCell ref="C163:C167"/>
    <mergeCell ref="D163:D167"/>
    <mergeCell ref="E163:E167"/>
    <mergeCell ref="F163:F167"/>
    <mergeCell ref="AD158:AD162"/>
    <mergeCell ref="AE158:AE162"/>
    <mergeCell ref="AF158:AF162"/>
    <mergeCell ref="AG158:AG162"/>
    <mergeCell ref="AH158:AH162"/>
    <mergeCell ref="AI158:AI162"/>
    <mergeCell ref="X158:X162"/>
    <mergeCell ref="Y158:Y162"/>
    <mergeCell ref="Z158:Z162"/>
    <mergeCell ref="AA158:AA162"/>
    <mergeCell ref="AB158:AB162"/>
    <mergeCell ref="AC158:AC162"/>
    <mergeCell ref="R158:R162"/>
    <mergeCell ref="S158:S162"/>
    <mergeCell ref="T158:T162"/>
    <mergeCell ref="U158:U162"/>
    <mergeCell ref="V158:V162"/>
    <mergeCell ref="W158:W162"/>
    <mergeCell ref="AM163:AM167"/>
    <mergeCell ref="A158:A162"/>
    <mergeCell ref="B158:B162"/>
    <mergeCell ref="C158:C162"/>
    <mergeCell ref="D158:D162"/>
    <mergeCell ref="E158:E162"/>
    <mergeCell ref="F158:F162"/>
    <mergeCell ref="G158:G162"/>
    <mergeCell ref="I158:I162"/>
    <mergeCell ref="Q158:Q162"/>
    <mergeCell ref="AG153:AG157"/>
    <mergeCell ref="AH153:AH157"/>
    <mergeCell ref="AI153:AI157"/>
    <mergeCell ref="AJ153:AJ157"/>
    <mergeCell ref="AK153:AK157"/>
    <mergeCell ref="AL153:AL157"/>
    <mergeCell ref="AA153:AA157"/>
    <mergeCell ref="AB153:AB157"/>
    <mergeCell ref="AC153:AC157"/>
    <mergeCell ref="AD153:AD157"/>
    <mergeCell ref="AE153:AE157"/>
    <mergeCell ref="AF153:AF157"/>
    <mergeCell ref="U153:U157"/>
    <mergeCell ref="V153:V157"/>
    <mergeCell ref="W153:W157"/>
    <mergeCell ref="X153:X157"/>
    <mergeCell ref="Y153:Y157"/>
    <mergeCell ref="Z153:Z157"/>
    <mergeCell ref="G153:G157"/>
    <mergeCell ref="I153:I157"/>
    <mergeCell ref="Q153:Q157"/>
    <mergeCell ref="R153:R157"/>
    <mergeCell ref="S153:S157"/>
    <mergeCell ref="T153:T157"/>
    <mergeCell ref="AJ158:AJ162"/>
    <mergeCell ref="AK158:AK162"/>
    <mergeCell ref="AL158:AL162"/>
    <mergeCell ref="H153:H157"/>
    <mergeCell ref="AM148:AM152"/>
    <mergeCell ref="A153:A157"/>
    <mergeCell ref="B153:B157"/>
    <mergeCell ref="C153:C157"/>
    <mergeCell ref="D153:D157"/>
    <mergeCell ref="E153:E157"/>
    <mergeCell ref="F153:F157"/>
    <mergeCell ref="AD148:AD152"/>
    <mergeCell ref="AE148:AE152"/>
    <mergeCell ref="AF148:AF152"/>
    <mergeCell ref="AG148:AG152"/>
    <mergeCell ref="AH148:AH152"/>
    <mergeCell ref="AI148:AI152"/>
    <mergeCell ref="X148:X152"/>
    <mergeCell ref="Y148:Y152"/>
    <mergeCell ref="Z148:Z152"/>
    <mergeCell ref="AA148:AA152"/>
    <mergeCell ref="AB148:AB152"/>
    <mergeCell ref="AC148:AC152"/>
    <mergeCell ref="R148:R152"/>
    <mergeCell ref="S148:S152"/>
    <mergeCell ref="T148:T152"/>
    <mergeCell ref="U148:U152"/>
    <mergeCell ref="V148:V152"/>
    <mergeCell ref="W148:W152"/>
    <mergeCell ref="AM153:AM157"/>
    <mergeCell ref="A148:A152"/>
    <mergeCell ref="B148:B152"/>
    <mergeCell ref="C148:C152"/>
    <mergeCell ref="D148:D152"/>
    <mergeCell ref="E148:E152"/>
    <mergeCell ref="H148:H152"/>
    <mergeCell ref="F148:F152"/>
    <mergeCell ref="G148:G152"/>
    <mergeCell ref="I148:I152"/>
    <mergeCell ref="Q148:Q152"/>
    <mergeCell ref="AG143:AG147"/>
    <mergeCell ref="AH143:AH147"/>
    <mergeCell ref="AI143:AI147"/>
    <mergeCell ref="AJ143:AJ147"/>
    <mergeCell ref="AK143:AK147"/>
    <mergeCell ref="AL143:AL147"/>
    <mergeCell ref="AA143:AA147"/>
    <mergeCell ref="AB143:AB147"/>
    <mergeCell ref="AC143:AC147"/>
    <mergeCell ref="AD143:AD147"/>
    <mergeCell ref="AE143:AE147"/>
    <mergeCell ref="AF143:AF147"/>
    <mergeCell ref="U143:U147"/>
    <mergeCell ref="V143:V147"/>
    <mergeCell ref="W143:W147"/>
    <mergeCell ref="X143:X147"/>
    <mergeCell ref="Y143:Y147"/>
    <mergeCell ref="Z143:Z147"/>
    <mergeCell ref="G143:G147"/>
    <mergeCell ref="I143:I147"/>
    <mergeCell ref="Q143:Q147"/>
    <mergeCell ref="R143:R147"/>
    <mergeCell ref="S143:S147"/>
    <mergeCell ref="T143:T147"/>
    <mergeCell ref="AJ148:AJ152"/>
    <mergeCell ref="AK148:AK152"/>
    <mergeCell ref="AL148:AL152"/>
    <mergeCell ref="J148:J152"/>
    <mergeCell ref="AM138:AM142"/>
    <mergeCell ref="A143:A147"/>
    <mergeCell ref="B143:B147"/>
    <mergeCell ref="C143:C147"/>
    <mergeCell ref="D143:D147"/>
    <mergeCell ref="E143:E147"/>
    <mergeCell ref="F143:F147"/>
    <mergeCell ref="AD138:AD142"/>
    <mergeCell ref="AE138:AE142"/>
    <mergeCell ref="AF138:AF142"/>
    <mergeCell ref="AG138:AG142"/>
    <mergeCell ref="AH138:AH142"/>
    <mergeCell ref="AI138:AI142"/>
    <mergeCell ref="X138:X142"/>
    <mergeCell ref="Y138:Y142"/>
    <mergeCell ref="Z138:Z142"/>
    <mergeCell ref="AA138:AA142"/>
    <mergeCell ref="AB138:AB142"/>
    <mergeCell ref="AC138:AC142"/>
    <mergeCell ref="R138:R142"/>
    <mergeCell ref="S138:S142"/>
    <mergeCell ref="T138:T142"/>
    <mergeCell ref="U138:U142"/>
    <mergeCell ref="V138:V142"/>
    <mergeCell ref="W138:W142"/>
    <mergeCell ref="AM143:AM147"/>
    <mergeCell ref="A138:A142"/>
    <mergeCell ref="B138:B142"/>
    <mergeCell ref="C138:C142"/>
    <mergeCell ref="D138:D142"/>
    <mergeCell ref="E138:E142"/>
    <mergeCell ref="F138:F142"/>
    <mergeCell ref="G138:G142"/>
    <mergeCell ref="I138:I142"/>
    <mergeCell ref="Q138:Q142"/>
    <mergeCell ref="AG133:AG137"/>
    <mergeCell ref="AH133:AH137"/>
    <mergeCell ref="AI133:AI137"/>
    <mergeCell ref="AJ133:AJ137"/>
    <mergeCell ref="AK133:AK137"/>
    <mergeCell ref="AL133:AL137"/>
    <mergeCell ref="AA133:AA137"/>
    <mergeCell ref="AB133:AB137"/>
    <mergeCell ref="AC133:AC137"/>
    <mergeCell ref="AD133:AD137"/>
    <mergeCell ref="AE133:AE137"/>
    <mergeCell ref="AF133:AF137"/>
    <mergeCell ref="U133:U137"/>
    <mergeCell ref="V133:V137"/>
    <mergeCell ref="W133:W137"/>
    <mergeCell ref="X133:X137"/>
    <mergeCell ref="Y133:Y137"/>
    <mergeCell ref="Z133:Z137"/>
    <mergeCell ref="G133:G137"/>
    <mergeCell ref="I133:I137"/>
    <mergeCell ref="Q133:Q137"/>
    <mergeCell ref="R133:R137"/>
    <mergeCell ref="S133:S137"/>
    <mergeCell ref="T133:T137"/>
    <mergeCell ref="AJ138:AJ142"/>
    <mergeCell ref="AK138:AK142"/>
    <mergeCell ref="AL138:AL142"/>
    <mergeCell ref="AM128:AM132"/>
    <mergeCell ref="A133:A137"/>
    <mergeCell ref="B133:B137"/>
    <mergeCell ref="C133:C137"/>
    <mergeCell ref="D133:D137"/>
    <mergeCell ref="E133:E137"/>
    <mergeCell ref="F133:F137"/>
    <mergeCell ref="AD128:AD132"/>
    <mergeCell ref="AE128:AE132"/>
    <mergeCell ref="AF128:AF132"/>
    <mergeCell ref="AG128:AG132"/>
    <mergeCell ref="AH128:AH132"/>
    <mergeCell ref="AI128:AI132"/>
    <mergeCell ref="X128:X132"/>
    <mergeCell ref="Y128:Y132"/>
    <mergeCell ref="Z128:Z132"/>
    <mergeCell ref="AA128:AA132"/>
    <mergeCell ref="AB128:AB132"/>
    <mergeCell ref="AC128:AC132"/>
    <mergeCell ref="R128:R132"/>
    <mergeCell ref="S128:S132"/>
    <mergeCell ref="T128:T132"/>
    <mergeCell ref="U128:U132"/>
    <mergeCell ref="V128:V132"/>
    <mergeCell ref="W128:W132"/>
    <mergeCell ref="AM133:AM137"/>
    <mergeCell ref="A128:A132"/>
    <mergeCell ref="B128:B132"/>
    <mergeCell ref="C128:C132"/>
    <mergeCell ref="D128:D132"/>
    <mergeCell ref="E128:E132"/>
    <mergeCell ref="F128:F132"/>
    <mergeCell ref="G128:G132"/>
    <mergeCell ref="I128:I132"/>
    <mergeCell ref="Q128:Q132"/>
    <mergeCell ref="AG123:AG127"/>
    <mergeCell ref="AH123:AH127"/>
    <mergeCell ref="AI123:AI127"/>
    <mergeCell ref="AJ123:AJ127"/>
    <mergeCell ref="AK123:AK127"/>
    <mergeCell ref="AL123:AL127"/>
    <mergeCell ref="AA123:AA127"/>
    <mergeCell ref="AB123:AB127"/>
    <mergeCell ref="AC123:AC127"/>
    <mergeCell ref="AD123:AD127"/>
    <mergeCell ref="AE123:AE127"/>
    <mergeCell ref="AF123:AF127"/>
    <mergeCell ref="U123:U127"/>
    <mergeCell ref="V123:V127"/>
    <mergeCell ref="W123:W127"/>
    <mergeCell ref="X123:X127"/>
    <mergeCell ref="Y123:Y127"/>
    <mergeCell ref="Z123:Z127"/>
    <mergeCell ref="G123:G127"/>
    <mergeCell ref="I123:I127"/>
    <mergeCell ref="Q123:Q127"/>
    <mergeCell ref="R123:R127"/>
    <mergeCell ref="S123:S127"/>
    <mergeCell ref="T123:T127"/>
    <mergeCell ref="AJ128:AJ132"/>
    <mergeCell ref="AK128:AK132"/>
    <mergeCell ref="AL128:AL132"/>
    <mergeCell ref="AM118:AM122"/>
    <mergeCell ref="A123:A127"/>
    <mergeCell ref="B123:B127"/>
    <mergeCell ref="C123:C127"/>
    <mergeCell ref="D123:D127"/>
    <mergeCell ref="E123:E127"/>
    <mergeCell ref="F123:F127"/>
    <mergeCell ref="AD118:AD122"/>
    <mergeCell ref="AE118:AE122"/>
    <mergeCell ref="AF118:AF122"/>
    <mergeCell ref="AG118:AG122"/>
    <mergeCell ref="AH118:AH122"/>
    <mergeCell ref="AI118:AI122"/>
    <mergeCell ref="X118:X122"/>
    <mergeCell ref="Y118:Y122"/>
    <mergeCell ref="Z118:Z122"/>
    <mergeCell ref="AA118:AA122"/>
    <mergeCell ref="AB118:AB122"/>
    <mergeCell ref="AC118:AC122"/>
    <mergeCell ref="R118:R122"/>
    <mergeCell ref="S118:S122"/>
    <mergeCell ref="T118:T122"/>
    <mergeCell ref="U118:U122"/>
    <mergeCell ref="V118:V122"/>
    <mergeCell ref="W118:W122"/>
    <mergeCell ref="AM123:AM127"/>
    <mergeCell ref="A118:A122"/>
    <mergeCell ref="B118:B122"/>
    <mergeCell ref="C118:C122"/>
    <mergeCell ref="D118:D122"/>
    <mergeCell ref="E118:E122"/>
    <mergeCell ref="F118:F122"/>
    <mergeCell ref="G118:G122"/>
    <mergeCell ref="I118:I122"/>
    <mergeCell ref="Q118:Q122"/>
    <mergeCell ref="AG113:AG117"/>
    <mergeCell ref="AH113:AH117"/>
    <mergeCell ref="AI113:AI117"/>
    <mergeCell ref="AJ113:AJ117"/>
    <mergeCell ref="AK113:AK117"/>
    <mergeCell ref="AL113:AL117"/>
    <mergeCell ref="AA113:AA117"/>
    <mergeCell ref="AB113:AB117"/>
    <mergeCell ref="AC113:AC117"/>
    <mergeCell ref="AD113:AD117"/>
    <mergeCell ref="AE113:AE117"/>
    <mergeCell ref="AF113:AF117"/>
    <mergeCell ref="U113:U117"/>
    <mergeCell ref="V113:V117"/>
    <mergeCell ref="W113:W117"/>
    <mergeCell ref="X113:X117"/>
    <mergeCell ref="Y113:Y117"/>
    <mergeCell ref="Z113:Z117"/>
    <mergeCell ref="G113:G117"/>
    <mergeCell ref="I113:I117"/>
    <mergeCell ref="Q113:Q117"/>
    <mergeCell ref="R113:R117"/>
    <mergeCell ref="S113:S117"/>
    <mergeCell ref="T113:T117"/>
    <mergeCell ref="AJ118:AJ122"/>
    <mergeCell ref="AK118:AK122"/>
    <mergeCell ref="AL118:AL122"/>
    <mergeCell ref="AM108:AM112"/>
    <mergeCell ref="A113:A117"/>
    <mergeCell ref="B113:B117"/>
    <mergeCell ref="C113:C117"/>
    <mergeCell ref="D113:D117"/>
    <mergeCell ref="E113:E117"/>
    <mergeCell ref="F113:F117"/>
    <mergeCell ref="AD108:AD112"/>
    <mergeCell ref="AE108:AE112"/>
    <mergeCell ref="AF108:AF112"/>
    <mergeCell ref="AG108:AG112"/>
    <mergeCell ref="AH108:AH112"/>
    <mergeCell ref="AI108:AI112"/>
    <mergeCell ref="X108:X112"/>
    <mergeCell ref="Y108:Y112"/>
    <mergeCell ref="Z108:Z112"/>
    <mergeCell ref="AA108:AA112"/>
    <mergeCell ref="AB108:AB112"/>
    <mergeCell ref="AC108:AC112"/>
    <mergeCell ref="R108:R112"/>
    <mergeCell ref="S108:S112"/>
    <mergeCell ref="T108:T112"/>
    <mergeCell ref="U108:U112"/>
    <mergeCell ref="V108:V112"/>
    <mergeCell ref="W108:W112"/>
    <mergeCell ref="AM113:AM117"/>
    <mergeCell ref="A108:A112"/>
    <mergeCell ref="B108:B112"/>
    <mergeCell ref="C108:C112"/>
    <mergeCell ref="D108:D112"/>
    <mergeCell ref="E108:E112"/>
    <mergeCell ref="F108:F112"/>
    <mergeCell ref="G108:G112"/>
    <mergeCell ref="I108:I112"/>
    <mergeCell ref="Q108:Q112"/>
    <mergeCell ref="AG103:AG107"/>
    <mergeCell ref="AH103:AH107"/>
    <mergeCell ref="AI103:AI107"/>
    <mergeCell ref="AJ103:AJ107"/>
    <mergeCell ref="AK103:AK107"/>
    <mergeCell ref="AL103:AL107"/>
    <mergeCell ref="AA103:AA107"/>
    <mergeCell ref="AB103:AB107"/>
    <mergeCell ref="AC103:AC107"/>
    <mergeCell ref="AD103:AD107"/>
    <mergeCell ref="AE103:AE107"/>
    <mergeCell ref="AF103:AF107"/>
    <mergeCell ref="U103:U107"/>
    <mergeCell ref="V103:V107"/>
    <mergeCell ref="W103:W107"/>
    <mergeCell ref="X103:X107"/>
    <mergeCell ref="Y103:Y107"/>
    <mergeCell ref="Z103:Z107"/>
    <mergeCell ref="G103:G107"/>
    <mergeCell ref="I103:I107"/>
    <mergeCell ref="Q103:Q107"/>
    <mergeCell ref="R103:R107"/>
    <mergeCell ref="S103:S107"/>
    <mergeCell ref="T103:T107"/>
    <mergeCell ref="AJ108:AJ112"/>
    <mergeCell ref="AK108:AK112"/>
    <mergeCell ref="AL108:AL112"/>
    <mergeCell ref="H103:H107"/>
    <mergeCell ref="H108:H112"/>
    <mergeCell ref="AM98:AM102"/>
    <mergeCell ref="A103:A107"/>
    <mergeCell ref="B103:B107"/>
    <mergeCell ref="C103:C107"/>
    <mergeCell ref="D103:D107"/>
    <mergeCell ref="E103:E107"/>
    <mergeCell ref="F103:F107"/>
    <mergeCell ref="AD98:AD102"/>
    <mergeCell ref="AE98:AE102"/>
    <mergeCell ref="AF98:AF102"/>
    <mergeCell ref="AG98:AG102"/>
    <mergeCell ref="AH98:AH102"/>
    <mergeCell ref="AI98:AI102"/>
    <mergeCell ref="X98:X102"/>
    <mergeCell ref="Y98:Y102"/>
    <mergeCell ref="Z98:Z102"/>
    <mergeCell ref="AA98:AA102"/>
    <mergeCell ref="AB98:AB102"/>
    <mergeCell ref="AC98:AC102"/>
    <mergeCell ref="R98:R102"/>
    <mergeCell ref="S98:S102"/>
    <mergeCell ref="T98:T102"/>
    <mergeCell ref="U98:U102"/>
    <mergeCell ref="V98:V102"/>
    <mergeCell ref="W98:W102"/>
    <mergeCell ref="AM103:AM107"/>
    <mergeCell ref="A98:A102"/>
    <mergeCell ref="B98:B102"/>
    <mergeCell ref="C98:C102"/>
    <mergeCell ref="D98:D102"/>
    <mergeCell ref="E98:E102"/>
    <mergeCell ref="H98:H102"/>
    <mergeCell ref="F98:F102"/>
    <mergeCell ref="G98:G102"/>
    <mergeCell ref="I98:I102"/>
    <mergeCell ref="Q98:Q102"/>
    <mergeCell ref="AG93:AG97"/>
    <mergeCell ref="AH93:AH97"/>
    <mergeCell ref="AI93:AI97"/>
    <mergeCell ref="AJ93:AJ97"/>
    <mergeCell ref="AK93:AK97"/>
    <mergeCell ref="AL93:AL97"/>
    <mergeCell ref="AA93:AA97"/>
    <mergeCell ref="AB93:AB97"/>
    <mergeCell ref="AC93:AC97"/>
    <mergeCell ref="AD93:AD97"/>
    <mergeCell ref="AE93:AE97"/>
    <mergeCell ref="AF93:AF97"/>
    <mergeCell ref="U93:U97"/>
    <mergeCell ref="V93:V97"/>
    <mergeCell ref="W93:W97"/>
    <mergeCell ref="X93:X97"/>
    <mergeCell ref="Y93:Y97"/>
    <mergeCell ref="Z93:Z97"/>
    <mergeCell ref="G93:G97"/>
    <mergeCell ref="I93:I97"/>
    <mergeCell ref="Q93:Q97"/>
    <mergeCell ref="R93:R97"/>
    <mergeCell ref="S93:S97"/>
    <mergeCell ref="T93:T97"/>
    <mergeCell ref="AJ98:AJ102"/>
    <mergeCell ref="AK98:AK102"/>
    <mergeCell ref="AL98:AL102"/>
    <mergeCell ref="J98:J102"/>
    <mergeCell ref="AM88:AM92"/>
    <mergeCell ref="A93:A97"/>
    <mergeCell ref="B93:B97"/>
    <mergeCell ref="C93:C97"/>
    <mergeCell ref="D93:D97"/>
    <mergeCell ref="E93:E97"/>
    <mergeCell ref="F93:F97"/>
    <mergeCell ref="AD88:AD92"/>
    <mergeCell ref="AE88:AE92"/>
    <mergeCell ref="AF88:AF92"/>
    <mergeCell ref="AG88:AG92"/>
    <mergeCell ref="AH88:AH92"/>
    <mergeCell ref="AI88:AI92"/>
    <mergeCell ref="X88:X92"/>
    <mergeCell ref="Y88:Y92"/>
    <mergeCell ref="Z88:Z92"/>
    <mergeCell ref="AA88:AA92"/>
    <mergeCell ref="AB88:AB92"/>
    <mergeCell ref="AC88:AC92"/>
    <mergeCell ref="R88:R92"/>
    <mergeCell ref="S88:S92"/>
    <mergeCell ref="T88:T92"/>
    <mergeCell ref="U88:U92"/>
    <mergeCell ref="V88:V92"/>
    <mergeCell ref="W88:W92"/>
    <mergeCell ref="AM93:AM97"/>
    <mergeCell ref="A88:A92"/>
    <mergeCell ref="B88:B92"/>
    <mergeCell ref="C88:C92"/>
    <mergeCell ref="D88:D92"/>
    <mergeCell ref="E88:E92"/>
    <mergeCell ref="F88:F92"/>
    <mergeCell ref="G88:G92"/>
    <mergeCell ref="I88:I92"/>
    <mergeCell ref="Q88:Q92"/>
    <mergeCell ref="AG83:AG87"/>
    <mergeCell ref="AH83:AH87"/>
    <mergeCell ref="AI83:AI87"/>
    <mergeCell ref="AJ83:AJ87"/>
    <mergeCell ref="AK83:AK87"/>
    <mergeCell ref="AL83:AL87"/>
    <mergeCell ref="AA83:AA87"/>
    <mergeCell ref="AB83:AB87"/>
    <mergeCell ref="AC83:AC87"/>
    <mergeCell ref="AD83:AD87"/>
    <mergeCell ref="AE83:AE87"/>
    <mergeCell ref="AF83:AF87"/>
    <mergeCell ref="U83:U87"/>
    <mergeCell ref="V83:V87"/>
    <mergeCell ref="W83:W87"/>
    <mergeCell ref="X83:X87"/>
    <mergeCell ref="Y83:Y87"/>
    <mergeCell ref="Z83:Z87"/>
    <mergeCell ref="G83:G87"/>
    <mergeCell ref="I83:I87"/>
    <mergeCell ref="Q83:Q87"/>
    <mergeCell ref="R83:R87"/>
    <mergeCell ref="S83:S87"/>
    <mergeCell ref="T83:T87"/>
    <mergeCell ref="AJ88:AJ92"/>
    <mergeCell ref="AK88:AK92"/>
    <mergeCell ref="AL88:AL92"/>
    <mergeCell ref="AM78:AM82"/>
    <mergeCell ref="A83:A87"/>
    <mergeCell ref="B83:B87"/>
    <mergeCell ref="C83:C87"/>
    <mergeCell ref="D83:D87"/>
    <mergeCell ref="E83:E87"/>
    <mergeCell ref="F83:F87"/>
    <mergeCell ref="AD78:AD82"/>
    <mergeCell ref="AE78:AE82"/>
    <mergeCell ref="AF78:AF82"/>
    <mergeCell ref="AG78:AG82"/>
    <mergeCell ref="AH78:AH82"/>
    <mergeCell ref="AI78:AI82"/>
    <mergeCell ref="X78:X82"/>
    <mergeCell ref="Y78:Y82"/>
    <mergeCell ref="Z78:Z82"/>
    <mergeCell ref="AA78:AA82"/>
    <mergeCell ref="AB78:AB82"/>
    <mergeCell ref="AC78:AC82"/>
    <mergeCell ref="R78:R82"/>
    <mergeCell ref="S78:S82"/>
    <mergeCell ref="T78:T82"/>
    <mergeCell ref="U78:U82"/>
    <mergeCell ref="V78:V82"/>
    <mergeCell ref="W78:W82"/>
    <mergeCell ref="AM83:AM87"/>
    <mergeCell ref="A78:A82"/>
    <mergeCell ref="B78:B82"/>
    <mergeCell ref="C78:C82"/>
    <mergeCell ref="D78:D82"/>
    <mergeCell ref="E78:E82"/>
    <mergeCell ref="F78:F82"/>
    <mergeCell ref="G78:G82"/>
    <mergeCell ref="I78:I82"/>
    <mergeCell ref="Q78:Q82"/>
    <mergeCell ref="AG73:AG77"/>
    <mergeCell ref="AH73:AH77"/>
    <mergeCell ref="AI73:AI77"/>
    <mergeCell ref="AJ73:AJ77"/>
    <mergeCell ref="AK73:AK77"/>
    <mergeCell ref="AL73:AL77"/>
    <mergeCell ref="AA73:AA77"/>
    <mergeCell ref="AB73:AB77"/>
    <mergeCell ref="AC73:AC77"/>
    <mergeCell ref="AD73:AD77"/>
    <mergeCell ref="AE73:AE77"/>
    <mergeCell ref="AF73:AF77"/>
    <mergeCell ref="U73:U77"/>
    <mergeCell ref="V73:V77"/>
    <mergeCell ref="W73:W77"/>
    <mergeCell ref="X73:X77"/>
    <mergeCell ref="Y73:Y77"/>
    <mergeCell ref="Z73:Z77"/>
    <mergeCell ref="G73:G77"/>
    <mergeCell ref="I73:I77"/>
    <mergeCell ref="Q73:Q77"/>
    <mergeCell ref="R73:R77"/>
    <mergeCell ref="S73:S77"/>
    <mergeCell ref="T73:T77"/>
    <mergeCell ref="AJ78:AJ82"/>
    <mergeCell ref="AK78:AK82"/>
    <mergeCell ref="AL78:AL82"/>
    <mergeCell ref="AM68:AM72"/>
    <mergeCell ref="A73:A77"/>
    <mergeCell ref="B73:B77"/>
    <mergeCell ref="C73:C77"/>
    <mergeCell ref="D73:D77"/>
    <mergeCell ref="E73:E77"/>
    <mergeCell ref="F73:F77"/>
    <mergeCell ref="AD68:AD72"/>
    <mergeCell ref="AE68:AE72"/>
    <mergeCell ref="AF68:AF72"/>
    <mergeCell ref="AG68:AG72"/>
    <mergeCell ref="AH68:AH72"/>
    <mergeCell ref="AI68:AI72"/>
    <mergeCell ref="X68:X72"/>
    <mergeCell ref="Y68:Y72"/>
    <mergeCell ref="Z68:Z72"/>
    <mergeCell ref="AA68:AA72"/>
    <mergeCell ref="AB68:AB72"/>
    <mergeCell ref="AC68:AC72"/>
    <mergeCell ref="R68:R72"/>
    <mergeCell ref="S68:S72"/>
    <mergeCell ref="T68:T72"/>
    <mergeCell ref="U68:U72"/>
    <mergeCell ref="V68:V72"/>
    <mergeCell ref="W68:W72"/>
    <mergeCell ref="AM73:AM77"/>
    <mergeCell ref="A68:A72"/>
    <mergeCell ref="B68:B72"/>
    <mergeCell ref="C68:C72"/>
    <mergeCell ref="D68:D72"/>
    <mergeCell ref="E68:E72"/>
    <mergeCell ref="F68:F72"/>
    <mergeCell ref="G68:G72"/>
    <mergeCell ref="I68:I72"/>
    <mergeCell ref="Q68:Q72"/>
    <mergeCell ref="AG63:AG67"/>
    <mergeCell ref="AH63:AH67"/>
    <mergeCell ref="AI63:AI67"/>
    <mergeCell ref="AJ63:AJ67"/>
    <mergeCell ref="AK63:AK67"/>
    <mergeCell ref="AL63:AL67"/>
    <mergeCell ref="AA63:AA67"/>
    <mergeCell ref="AB63:AB67"/>
    <mergeCell ref="AC63:AC67"/>
    <mergeCell ref="AD63:AD67"/>
    <mergeCell ref="AE63:AE67"/>
    <mergeCell ref="AF63:AF67"/>
    <mergeCell ref="U63:U67"/>
    <mergeCell ref="V63:V67"/>
    <mergeCell ref="W63:W67"/>
    <mergeCell ref="X63:X67"/>
    <mergeCell ref="Y63:Y67"/>
    <mergeCell ref="Z63:Z67"/>
    <mergeCell ref="G63:G67"/>
    <mergeCell ref="I63:I67"/>
    <mergeCell ref="Q63:Q67"/>
    <mergeCell ref="R63:R67"/>
    <mergeCell ref="S63:S67"/>
    <mergeCell ref="T63:T67"/>
    <mergeCell ref="AJ68:AJ72"/>
    <mergeCell ref="AK68:AK72"/>
    <mergeCell ref="AL68:AL72"/>
    <mergeCell ref="AM58:AM62"/>
    <mergeCell ref="A63:A67"/>
    <mergeCell ref="B63:B67"/>
    <mergeCell ref="C63:C67"/>
    <mergeCell ref="D63:D67"/>
    <mergeCell ref="E63:E67"/>
    <mergeCell ref="F63:F67"/>
    <mergeCell ref="AD58:AD62"/>
    <mergeCell ref="AE58:AE62"/>
    <mergeCell ref="AF58:AF62"/>
    <mergeCell ref="AG58:AG62"/>
    <mergeCell ref="AH58:AH62"/>
    <mergeCell ref="AI58:AI62"/>
    <mergeCell ref="X58:X62"/>
    <mergeCell ref="Y58:Y62"/>
    <mergeCell ref="Z58:Z62"/>
    <mergeCell ref="AA58:AA62"/>
    <mergeCell ref="AB58:AB62"/>
    <mergeCell ref="AC58:AC62"/>
    <mergeCell ref="R58:R62"/>
    <mergeCell ref="S58:S62"/>
    <mergeCell ref="T58:T62"/>
    <mergeCell ref="U58:U62"/>
    <mergeCell ref="V58:V62"/>
    <mergeCell ref="W58:W62"/>
    <mergeCell ref="AM63:AM67"/>
    <mergeCell ref="A58:A62"/>
    <mergeCell ref="B58:B62"/>
    <mergeCell ref="C58:C62"/>
    <mergeCell ref="D58:D62"/>
    <mergeCell ref="E58:E62"/>
    <mergeCell ref="F58:F62"/>
    <mergeCell ref="G58:G62"/>
    <mergeCell ref="I58:I62"/>
    <mergeCell ref="Q58:Q62"/>
    <mergeCell ref="AG53:AG57"/>
    <mergeCell ref="AH53:AH57"/>
    <mergeCell ref="AI53:AI57"/>
    <mergeCell ref="AJ53:AJ57"/>
    <mergeCell ref="AK53:AK57"/>
    <mergeCell ref="AL53:AL57"/>
    <mergeCell ref="AA53:AA57"/>
    <mergeCell ref="AB53:AB57"/>
    <mergeCell ref="AC53:AC57"/>
    <mergeCell ref="AD53:AD57"/>
    <mergeCell ref="AE53:AE57"/>
    <mergeCell ref="AF53:AF57"/>
    <mergeCell ref="U53:U57"/>
    <mergeCell ref="V53:V57"/>
    <mergeCell ref="W53:W57"/>
    <mergeCell ref="X53:X57"/>
    <mergeCell ref="Y53:Y57"/>
    <mergeCell ref="Z53:Z57"/>
    <mergeCell ref="G53:G57"/>
    <mergeCell ref="I53:I57"/>
    <mergeCell ref="Q53:Q57"/>
    <mergeCell ref="R53:R57"/>
    <mergeCell ref="S53:S57"/>
    <mergeCell ref="T53:T57"/>
    <mergeCell ref="AJ58:AJ62"/>
    <mergeCell ref="AK58:AK62"/>
    <mergeCell ref="AL58:AL62"/>
    <mergeCell ref="H53:H57"/>
    <mergeCell ref="J53:J57"/>
    <mergeCell ref="AM48:AM52"/>
    <mergeCell ref="A53:A57"/>
    <mergeCell ref="B53:B57"/>
    <mergeCell ref="C53:C57"/>
    <mergeCell ref="D53:D57"/>
    <mergeCell ref="E53:E57"/>
    <mergeCell ref="F53:F57"/>
    <mergeCell ref="AD48:AD52"/>
    <mergeCell ref="AE48:AE52"/>
    <mergeCell ref="AF48:AF52"/>
    <mergeCell ref="AG48:AG52"/>
    <mergeCell ref="AH48:AH52"/>
    <mergeCell ref="AI48:AI52"/>
    <mergeCell ref="X48:X52"/>
    <mergeCell ref="Y48:Y52"/>
    <mergeCell ref="Z48:Z52"/>
    <mergeCell ref="AA48:AA52"/>
    <mergeCell ref="AB48:AB52"/>
    <mergeCell ref="AC48:AC52"/>
    <mergeCell ref="R48:R52"/>
    <mergeCell ref="S48:S52"/>
    <mergeCell ref="T48:T52"/>
    <mergeCell ref="U48:U52"/>
    <mergeCell ref="V48:V52"/>
    <mergeCell ref="W48:W52"/>
    <mergeCell ref="AM53:AM57"/>
    <mergeCell ref="A48:A52"/>
    <mergeCell ref="B48:B52"/>
    <mergeCell ref="C48:C52"/>
    <mergeCell ref="D48:D52"/>
    <mergeCell ref="E48:E52"/>
    <mergeCell ref="H48:H52"/>
    <mergeCell ref="F48:F52"/>
    <mergeCell ref="G48:G52"/>
    <mergeCell ref="I48:I52"/>
    <mergeCell ref="Q48:Q52"/>
    <mergeCell ref="AG43:AG47"/>
    <mergeCell ref="AH43:AH47"/>
    <mergeCell ref="AI43:AI47"/>
    <mergeCell ref="AJ43:AJ47"/>
    <mergeCell ref="AK43:AK47"/>
    <mergeCell ref="AL43:AL47"/>
    <mergeCell ref="AA43:AA47"/>
    <mergeCell ref="AB43:AB47"/>
    <mergeCell ref="AC43:AC47"/>
    <mergeCell ref="AD43:AD47"/>
    <mergeCell ref="AE43:AE47"/>
    <mergeCell ref="AF43:AF47"/>
    <mergeCell ref="U43:U47"/>
    <mergeCell ref="V43:V47"/>
    <mergeCell ref="W43:W47"/>
    <mergeCell ref="X43:X47"/>
    <mergeCell ref="Y43:Y47"/>
    <mergeCell ref="Z43:Z47"/>
    <mergeCell ref="G43:G47"/>
    <mergeCell ref="I43:I47"/>
    <mergeCell ref="Q43:Q47"/>
    <mergeCell ref="R43:R47"/>
    <mergeCell ref="S43:S47"/>
    <mergeCell ref="T43:T47"/>
    <mergeCell ref="AJ48:AJ52"/>
    <mergeCell ref="AK48:AK52"/>
    <mergeCell ref="AL48:AL52"/>
    <mergeCell ref="J48:J52"/>
    <mergeCell ref="AM38:AM42"/>
    <mergeCell ref="A43:A47"/>
    <mergeCell ref="B43:B47"/>
    <mergeCell ref="C43:C47"/>
    <mergeCell ref="D43:D47"/>
    <mergeCell ref="E43:E47"/>
    <mergeCell ref="F43:F47"/>
    <mergeCell ref="AD38:AD42"/>
    <mergeCell ref="AE38:AE42"/>
    <mergeCell ref="AF38:AF42"/>
    <mergeCell ref="AG38:AG42"/>
    <mergeCell ref="AH38:AH42"/>
    <mergeCell ref="AI38:AI42"/>
    <mergeCell ref="X38:X42"/>
    <mergeCell ref="Y38:Y42"/>
    <mergeCell ref="Z38:Z42"/>
    <mergeCell ref="AA38:AA42"/>
    <mergeCell ref="AB38:AB42"/>
    <mergeCell ref="AC38:AC42"/>
    <mergeCell ref="R38:R42"/>
    <mergeCell ref="S38:S42"/>
    <mergeCell ref="T38:T42"/>
    <mergeCell ref="U38:U42"/>
    <mergeCell ref="V38:V42"/>
    <mergeCell ref="W38:W42"/>
    <mergeCell ref="AM43:AM47"/>
    <mergeCell ref="A38:A42"/>
    <mergeCell ref="B38:B42"/>
    <mergeCell ref="C38:C42"/>
    <mergeCell ref="D38:D42"/>
    <mergeCell ref="E38:E42"/>
    <mergeCell ref="F38:F42"/>
    <mergeCell ref="Q38:Q42"/>
    <mergeCell ref="AG33:AG37"/>
    <mergeCell ref="AH33:AH37"/>
    <mergeCell ref="AI33:AI37"/>
    <mergeCell ref="AJ33:AJ37"/>
    <mergeCell ref="AK33:AK37"/>
    <mergeCell ref="AL33:AL37"/>
    <mergeCell ref="AA33:AA37"/>
    <mergeCell ref="AB33:AB37"/>
    <mergeCell ref="AC33:AC37"/>
    <mergeCell ref="AD33:AD37"/>
    <mergeCell ref="AE33:AE37"/>
    <mergeCell ref="AF33:AF37"/>
    <mergeCell ref="U33:U37"/>
    <mergeCell ref="V33:V37"/>
    <mergeCell ref="W33:W37"/>
    <mergeCell ref="X33:X37"/>
    <mergeCell ref="Y33:Y37"/>
    <mergeCell ref="Z33:Z37"/>
    <mergeCell ref="Q33:Q37"/>
    <mergeCell ref="R33:R37"/>
    <mergeCell ref="S33:S37"/>
    <mergeCell ref="T33:T37"/>
    <mergeCell ref="AJ38:AJ42"/>
    <mergeCell ref="AK38:AK42"/>
    <mergeCell ref="AL38:AL42"/>
    <mergeCell ref="AM28:AM32"/>
    <mergeCell ref="A33:A37"/>
    <mergeCell ref="B33:B37"/>
    <mergeCell ref="C33:C37"/>
    <mergeCell ref="D33:D37"/>
    <mergeCell ref="E33:E37"/>
    <mergeCell ref="F33:F37"/>
    <mergeCell ref="AD28:AD32"/>
    <mergeCell ref="AE28:AE32"/>
    <mergeCell ref="AF28:AF32"/>
    <mergeCell ref="AG28:AG32"/>
    <mergeCell ref="AH28:AH32"/>
    <mergeCell ref="AI28:AI32"/>
    <mergeCell ref="X28:X32"/>
    <mergeCell ref="Y28:Y32"/>
    <mergeCell ref="Z28:Z32"/>
    <mergeCell ref="AA28:AA32"/>
    <mergeCell ref="AB28:AB32"/>
    <mergeCell ref="AC28:AC32"/>
    <mergeCell ref="R28:R32"/>
    <mergeCell ref="S28:S32"/>
    <mergeCell ref="T28:T32"/>
    <mergeCell ref="U28:U32"/>
    <mergeCell ref="V28:V32"/>
    <mergeCell ref="W28:W32"/>
    <mergeCell ref="AM33:AM37"/>
    <mergeCell ref="A28:A32"/>
    <mergeCell ref="B28:B32"/>
    <mergeCell ref="C28:C32"/>
    <mergeCell ref="D28:D32"/>
    <mergeCell ref="E28:E32"/>
    <mergeCell ref="F28:F32"/>
    <mergeCell ref="Q28:Q32"/>
    <mergeCell ref="AG23:AG27"/>
    <mergeCell ref="AH23:AH27"/>
    <mergeCell ref="AI23:AI27"/>
    <mergeCell ref="AJ23:AJ27"/>
    <mergeCell ref="AK23:AK27"/>
    <mergeCell ref="AL23:AL27"/>
    <mergeCell ref="AA23:AA27"/>
    <mergeCell ref="AB23:AB27"/>
    <mergeCell ref="AC23:AC27"/>
    <mergeCell ref="AD23:AD27"/>
    <mergeCell ref="AE23:AE27"/>
    <mergeCell ref="AF23:AF27"/>
    <mergeCell ref="U23:U27"/>
    <mergeCell ref="V23:V27"/>
    <mergeCell ref="W23:W27"/>
    <mergeCell ref="X23:X27"/>
    <mergeCell ref="Y23:Y27"/>
    <mergeCell ref="Z23:Z27"/>
    <mergeCell ref="Q23:Q27"/>
    <mergeCell ref="R23:R27"/>
    <mergeCell ref="S23:S27"/>
    <mergeCell ref="T23:T27"/>
    <mergeCell ref="AJ28:AJ32"/>
    <mergeCell ref="AK28:AK32"/>
    <mergeCell ref="AL28:AL32"/>
    <mergeCell ref="AM18:AM22"/>
    <mergeCell ref="A23:A27"/>
    <mergeCell ref="B23:B27"/>
    <mergeCell ref="C23:C27"/>
    <mergeCell ref="D23:D27"/>
    <mergeCell ref="E23:E27"/>
    <mergeCell ref="F23:F27"/>
    <mergeCell ref="AD18:AD22"/>
    <mergeCell ref="AE18:AE22"/>
    <mergeCell ref="AF18:AF22"/>
    <mergeCell ref="AG18:AG22"/>
    <mergeCell ref="AH18:AH22"/>
    <mergeCell ref="AI18:AI22"/>
    <mergeCell ref="X18:X22"/>
    <mergeCell ref="Y18:Y22"/>
    <mergeCell ref="Z18:Z22"/>
    <mergeCell ref="AA18:AA22"/>
    <mergeCell ref="AB18:AB22"/>
    <mergeCell ref="AC18:AC22"/>
    <mergeCell ref="R18:R22"/>
    <mergeCell ref="S18:S22"/>
    <mergeCell ref="T18:T22"/>
    <mergeCell ref="U18:U22"/>
    <mergeCell ref="V18:V22"/>
    <mergeCell ref="W18:W22"/>
    <mergeCell ref="AM23:AM27"/>
    <mergeCell ref="A18:A22"/>
    <mergeCell ref="B18:B22"/>
    <mergeCell ref="C18:C22"/>
    <mergeCell ref="D18:D22"/>
    <mergeCell ref="E18:E22"/>
    <mergeCell ref="F18:F22"/>
    <mergeCell ref="Q18:Q22"/>
    <mergeCell ref="AG13:AG17"/>
    <mergeCell ref="AH13:AH17"/>
    <mergeCell ref="AI13:AI17"/>
    <mergeCell ref="AJ13:AJ17"/>
    <mergeCell ref="AK13:AK17"/>
    <mergeCell ref="AL13:AL17"/>
    <mergeCell ref="AA13:AA17"/>
    <mergeCell ref="AB13:AB17"/>
    <mergeCell ref="AC13:AC17"/>
    <mergeCell ref="AD13:AD17"/>
    <mergeCell ref="AE13:AE17"/>
    <mergeCell ref="AF13:AF17"/>
    <mergeCell ref="U13:U17"/>
    <mergeCell ref="V13:V17"/>
    <mergeCell ref="W13:W17"/>
    <mergeCell ref="X13:X17"/>
    <mergeCell ref="Y13:Y17"/>
    <mergeCell ref="Z13:Z17"/>
    <mergeCell ref="Q13:Q17"/>
    <mergeCell ref="R13:R17"/>
    <mergeCell ref="S13:S17"/>
    <mergeCell ref="T13:T17"/>
    <mergeCell ref="AJ18:AJ22"/>
    <mergeCell ref="AK18:AK22"/>
    <mergeCell ref="AL18:AL22"/>
    <mergeCell ref="AM8:AM12"/>
    <mergeCell ref="A13:A17"/>
    <mergeCell ref="B13:B17"/>
    <mergeCell ref="C13:C17"/>
    <mergeCell ref="D13:D17"/>
    <mergeCell ref="E13:E17"/>
    <mergeCell ref="F13:F17"/>
    <mergeCell ref="AD8:AD12"/>
    <mergeCell ref="AE8:AE12"/>
    <mergeCell ref="AF8:AF12"/>
    <mergeCell ref="AG8:AG12"/>
    <mergeCell ref="AH8:AH12"/>
    <mergeCell ref="AI8:AI12"/>
    <mergeCell ref="X8:X12"/>
    <mergeCell ref="Y8:Y12"/>
    <mergeCell ref="Z8:Z12"/>
    <mergeCell ref="AA8:AA12"/>
    <mergeCell ref="AB8:AB12"/>
    <mergeCell ref="AC8:AC12"/>
    <mergeCell ref="R8:R12"/>
    <mergeCell ref="S8:S12"/>
    <mergeCell ref="T8:T12"/>
    <mergeCell ref="U8:U12"/>
    <mergeCell ref="V8:V12"/>
    <mergeCell ref="W8:W12"/>
    <mergeCell ref="AM13:AM17"/>
    <mergeCell ref="A1:AM1"/>
    <mergeCell ref="A2:AM2"/>
    <mergeCell ref="A4:AM4"/>
    <mergeCell ref="K5:Q6"/>
    <mergeCell ref="R5:AB5"/>
    <mergeCell ref="AC5:AC7"/>
    <mergeCell ref="AD5:AE7"/>
    <mergeCell ref="AF5:AF7"/>
    <mergeCell ref="AG5:AH7"/>
    <mergeCell ref="Y7:Z7"/>
    <mergeCell ref="A8:A12"/>
    <mergeCell ref="B8:B12"/>
    <mergeCell ref="C8:C12"/>
    <mergeCell ref="D8:D12"/>
    <mergeCell ref="E8:E12"/>
    <mergeCell ref="F8:F12"/>
    <mergeCell ref="G8:G12"/>
    <mergeCell ref="I8:I12"/>
    <mergeCell ref="Q8:Q12"/>
    <mergeCell ref="AI5:AI7"/>
    <mergeCell ref="AJ5:AK7"/>
    <mergeCell ref="AL5:AL7"/>
    <mergeCell ref="AM5:AM7"/>
    <mergeCell ref="R6:T6"/>
    <mergeCell ref="U6:Z6"/>
    <mergeCell ref="AA6:AA7"/>
    <mergeCell ref="AB6:AB7"/>
    <mergeCell ref="U7:V7"/>
    <mergeCell ref="W7:X7"/>
    <mergeCell ref="AJ8:AJ12"/>
    <mergeCell ref="AK8:AK12"/>
    <mergeCell ref="AL8:AL12"/>
  </mergeCells>
  <dataValidations count="15">
    <dataValidation type="list" allowBlank="1" showInputMessage="1" showErrorMessage="1" sqref="D8:D357">
      <formula1>"M,F"</formula1>
    </dataValidation>
    <dataValidation type="whole" allowBlank="1" showInputMessage="1" showErrorMessage="1" sqref="AK8:AL357">
      <formula1>1</formula1>
      <formula2>30</formula2>
    </dataValidation>
    <dataValidation type="whole" allowBlank="1" showInputMessage="1" showErrorMessage="1" sqref="AH8:AH357">
      <formula1>1</formula1>
      <formula2>12</formula2>
    </dataValidation>
    <dataValidation type="whole" allowBlank="1" showInputMessage="1" showErrorMessage="1" sqref="AE8:AE357">
      <formula1>1</formula1>
      <formula2>40</formula2>
    </dataValidation>
    <dataValidation type="whole" allowBlank="1" showInputMessage="1" showErrorMessage="1" sqref="Z8:Z357 V8:V357 X8:X357">
      <formula1>1</formula1>
      <formula2>8</formula2>
    </dataValidation>
    <dataValidation type="list" allowBlank="1" showInputMessage="1" showErrorMessage="1" sqref="AD8:AD357">
      <formula1>$AO$48:$AO$52</formula1>
    </dataValidation>
    <dataValidation type="list" allowBlank="1" showInputMessage="1" showErrorMessage="1" sqref="AG8:AG357">
      <formula1>$AO$44:$AO$45</formula1>
    </dataValidation>
    <dataValidation type="list" allowBlank="1" showInputMessage="1" showErrorMessage="1" sqref="M8:M357">
      <formula1>$AO$8:$AO$14</formula1>
    </dataValidation>
    <dataValidation type="list" allowBlank="1" showInputMessage="1" showErrorMessage="1" sqref="W8:W357 U8:U357 Y8:Y357">
      <formula1>$AO$33:$AO$40</formula1>
    </dataValidation>
    <dataValidation type="list" allowBlank="1" showInputMessage="1" showErrorMessage="1" sqref="AJ8:AJ357">
      <formula1>$AO$54:$AO$88</formula1>
    </dataValidation>
    <dataValidation type="whole" allowBlank="1" showInputMessage="1" showErrorMessage="1" sqref="N8:N357">
      <formula1>1</formula1>
      <formula2>20</formula2>
    </dataValidation>
    <dataValidation type="whole" allowBlank="1" showInputMessage="1" showErrorMessage="1" sqref="AA8:AA357">
      <formula1>0</formula1>
      <formula2>2</formula2>
    </dataValidation>
    <dataValidation type="list" allowBlank="1" showInputMessage="1" showErrorMessage="1" sqref="E8:E357">
      <formula1>$AO$17:$AO$26</formula1>
    </dataValidation>
    <dataValidation type="list" allowBlank="1" showInputMessage="1" showErrorMessage="1" sqref="J8:J357">
      <formula1>"SI, NO"</formula1>
    </dataValidation>
    <dataValidation type="list" allowBlank="1" showInputMessage="1" showErrorMessage="1" sqref="H8:H357">
      <formula1>"DOCTORADO (Equivalente a PhD), MAESTRÍA, ESPECIALIDAD MÉDICA"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5"/>
  <sheetViews>
    <sheetView zoomScale="70" zoomScaleNormal="70" workbookViewId="0">
      <selection activeCell="N182" sqref="N182"/>
    </sheetView>
  </sheetViews>
  <sheetFormatPr baseColWidth="10" defaultColWidth="11.42578125" defaultRowHeight="15" x14ac:dyDescent="0.25"/>
  <cols>
    <col min="1" max="1" width="6.7109375" customWidth="1"/>
    <col min="2" max="2" width="9.140625" customWidth="1"/>
    <col min="3" max="3" width="24" customWidth="1"/>
    <col min="4" max="9" width="6.28515625" customWidth="1"/>
    <col min="10" max="10" width="19.140625" customWidth="1"/>
    <col min="11" max="11" width="18.85546875" customWidth="1"/>
    <col min="12" max="12" width="48.28515625" customWidth="1"/>
    <col min="13" max="13" width="14.5703125" customWidth="1"/>
    <col min="14" max="14" width="16.28515625" customWidth="1"/>
    <col min="15" max="15" width="15.7109375" customWidth="1"/>
    <col min="18" max="18" width="11.42578125" hidden="1" customWidth="1"/>
  </cols>
  <sheetData>
    <row r="1" spans="2:18" x14ac:dyDescent="0.25">
      <c r="B1" s="10" t="s">
        <v>253</v>
      </c>
      <c r="C1" s="9"/>
      <c r="K1" s="248" t="s">
        <v>254</v>
      </c>
      <c r="L1" s="248"/>
      <c r="M1" s="248"/>
      <c r="N1" s="248"/>
    </row>
    <row r="2" spans="2:18" x14ac:dyDescent="0.25">
      <c r="B2" s="11" t="s">
        <v>255</v>
      </c>
      <c r="C2" s="11" t="s">
        <v>256</v>
      </c>
      <c r="D2" s="11" t="s">
        <v>257</v>
      </c>
      <c r="E2" s="11" t="s">
        <v>258</v>
      </c>
      <c r="F2" s="11" t="s">
        <v>259</v>
      </c>
      <c r="G2" s="11" t="s">
        <v>257</v>
      </c>
      <c r="H2" s="11" t="s">
        <v>258</v>
      </c>
      <c r="I2" s="11" t="s">
        <v>259</v>
      </c>
      <c r="K2" s="11" t="s">
        <v>260</v>
      </c>
      <c r="L2" s="11" t="s">
        <v>156</v>
      </c>
      <c r="M2" s="11" t="s">
        <v>261</v>
      </c>
      <c r="N2" s="11" t="s">
        <v>262</v>
      </c>
      <c r="O2" s="11" t="s">
        <v>263</v>
      </c>
      <c r="R2" t="s">
        <v>264</v>
      </c>
    </row>
    <row r="3" spans="2:18" x14ac:dyDescent="0.25">
      <c r="B3" s="7">
        <v>1</v>
      </c>
      <c r="C3" s="8"/>
      <c r="D3" s="101"/>
      <c r="E3" s="101"/>
      <c r="F3" s="101"/>
      <c r="G3" s="6" t="str">
        <f>IF(D3="SI",(C3*1),"")</f>
        <v/>
      </c>
      <c r="H3" s="6" t="str">
        <f>IF(E3="SI",(C3*1),"")</f>
        <v/>
      </c>
      <c r="I3" s="6" t="str">
        <f>IF(F3="SI",(C3*1),"")</f>
        <v/>
      </c>
      <c r="K3" s="46"/>
      <c r="L3" s="50"/>
      <c r="M3" s="35"/>
      <c r="N3" s="35"/>
      <c r="O3" s="35"/>
      <c r="R3" t="s">
        <v>265</v>
      </c>
    </row>
    <row r="4" spans="2:18" x14ac:dyDescent="0.25">
      <c r="B4" s="7">
        <v>2</v>
      </c>
      <c r="C4" s="8"/>
      <c r="D4" s="101"/>
      <c r="E4" s="101"/>
      <c r="F4" s="101"/>
      <c r="G4" s="6" t="str">
        <f t="shared" ref="G4:G13" si="0">IF(D4="SI",(C4*1),"")</f>
        <v/>
      </c>
      <c r="H4" s="6" t="str">
        <f t="shared" ref="H4:H13" si="1">IF(E4="SI",(C4*1),"")</f>
        <v/>
      </c>
      <c r="I4" s="6" t="str">
        <f t="shared" ref="I4:I13" si="2">IF(F4="SI",(C4*1),"")</f>
        <v/>
      </c>
      <c r="K4" s="46"/>
      <c r="L4" s="50"/>
      <c r="M4" s="35"/>
      <c r="N4" s="35"/>
      <c r="O4" s="35"/>
      <c r="R4" t="s">
        <v>266</v>
      </c>
    </row>
    <row r="5" spans="2:18" x14ac:dyDescent="0.25">
      <c r="B5" s="7">
        <v>3</v>
      </c>
      <c r="C5" s="8"/>
      <c r="D5" s="101"/>
      <c r="E5" s="101"/>
      <c r="F5" s="101"/>
      <c r="G5" s="6" t="str">
        <f t="shared" si="0"/>
        <v/>
      </c>
      <c r="H5" s="6" t="str">
        <f t="shared" si="1"/>
        <v/>
      </c>
      <c r="I5" s="6" t="str">
        <f t="shared" si="2"/>
        <v/>
      </c>
      <c r="K5" s="46"/>
      <c r="L5" s="50"/>
      <c r="M5" s="35"/>
      <c r="N5" s="35"/>
      <c r="O5" s="35"/>
      <c r="R5" t="s">
        <v>267</v>
      </c>
    </row>
    <row r="6" spans="2:18" x14ac:dyDescent="0.25">
      <c r="B6" s="7">
        <v>4</v>
      </c>
      <c r="C6" s="8"/>
      <c r="D6" s="101"/>
      <c r="E6" s="101"/>
      <c r="F6" s="101"/>
      <c r="G6" s="6" t="str">
        <f t="shared" si="0"/>
        <v/>
      </c>
      <c r="H6" s="6" t="str">
        <f t="shared" si="1"/>
        <v/>
      </c>
      <c r="I6" s="6" t="str">
        <f t="shared" si="2"/>
        <v/>
      </c>
      <c r="K6" s="46"/>
      <c r="L6" s="50"/>
      <c r="M6" s="35"/>
      <c r="N6" s="35"/>
      <c r="O6" s="35"/>
      <c r="R6" t="s">
        <v>268</v>
      </c>
    </row>
    <row r="7" spans="2:18" x14ac:dyDescent="0.25">
      <c r="B7" s="7">
        <v>5</v>
      </c>
      <c r="C7" s="8"/>
      <c r="D7" s="101"/>
      <c r="E7" s="101"/>
      <c r="F7" s="101"/>
      <c r="G7" s="6" t="str">
        <f t="shared" si="0"/>
        <v/>
      </c>
      <c r="H7" s="6" t="str">
        <f t="shared" si="1"/>
        <v/>
      </c>
      <c r="I7" s="6" t="str">
        <f t="shared" si="2"/>
        <v/>
      </c>
      <c r="K7" s="46"/>
      <c r="L7" s="50"/>
      <c r="M7" s="35"/>
      <c r="N7" s="35"/>
      <c r="O7" s="35"/>
      <c r="R7" t="s">
        <v>269</v>
      </c>
    </row>
    <row r="8" spans="2:18" x14ac:dyDescent="0.25">
      <c r="B8" s="7">
        <v>6</v>
      </c>
      <c r="C8" s="8"/>
      <c r="D8" s="101"/>
      <c r="E8" s="101"/>
      <c r="F8" s="101"/>
      <c r="G8" s="6" t="str">
        <f t="shared" si="0"/>
        <v/>
      </c>
      <c r="H8" s="6" t="str">
        <f t="shared" si="1"/>
        <v/>
      </c>
      <c r="I8" s="6" t="str">
        <f t="shared" si="2"/>
        <v/>
      </c>
      <c r="K8" s="46"/>
      <c r="L8" s="50"/>
      <c r="M8" s="35"/>
      <c r="N8" s="35"/>
      <c r="O8" s="35"/>
      <c r="R8" t="s">
        <v>270</v>
      </c>
    </row>
    <row r="9" spans="2:18" x14ac:dyDescent="0.25">
      <c r="B9" s="7">
        <v>7</v>
      </c>
      <c r="C9" s="8"/>
      <c r="D9" s="101"/>
      <c r="E9" s="101"/>
      <c r="F9" s="101"/>
      <c r="G9" s="6" t="str">
        <f t="shared" si="0"/>
        <v/>
      </c>
      <c r="H9" s="6" t="str">
        <f t="shared" si="1"/>
        <v/>
      </c>
      <c r="I9" s="6" t="str">
        <f t="shared" si="2"/>
        <v/>
      </c>
      <c r="K9" s="46"/>
      <c r="L9" s="50"/>
      <c r="M9" s="35"/>
      <c r="N9" s="35"/>
      <c r="O9" s="35"/>
      <c r="R9" t="s">
        <v>271</v>
      </c>
    </row>
    <row r="10" spans="2:18" x14ac:dyDescent="0.25">
      <c r="B10" s="7">
        <v>8</v>
      </c>
      <c r="C10" s="8"/>
      <c r="D10" s="101"/>
      <c r="E10" s="101"/>
      <c r="F10" s="101"/>
      <c r="G10" s="6" t="str">
        <f t="shared" si="0"/>
        <v/>
      </c>
      <c r="H10" s="6" t="str">
        <f t="shared" si="1"/>
        <v/>
      </c>
      <c r="I10" s="6" t="str">
        <f t="shared" si="2"/>
        <v/>
      </c>
      <c r="K10" s="46"/>
      <c r="L10" s="50"/>
      <c r="M10" s="35"/>
      <c r="N10" s="35"/>
      <c r="O10" s="35"/>
      <c r="R10" t="s">
        <v>272</v>
      </c>
    </row>
    <row r="11" spans="2:18" x14ac:dyDescent="0.25">
      <c r="B11" s="7">
        <v>9</v>
      </c>
      <c r="C11" s="8"/>
      <c r="D11" s="101"/>
      <c r="E11" s="101"/>
      <c r="F11" s="101"/>
      <c r="G11" s="6" t="str">
        <f t="shared" si="0"/>
        <v/>
      </c>
      <c r="H11" s="6" t="str">
        <f t="shared" si="1"/>
        <v/>
      </c>
      <c r="I11" s="6" t="str">
        <f t="shared" si="2"/>
        <v/>
      </c>
      <c r="K11" s="46"/>
      <c r="L11" s="50"/>
      <c r="M11" s="35"/>
      <c r="N11" s="35"/>
      <c r="O11" s="35"/>
      <c r="R11" t="s">
        <v>273</v>
      </c>
    </row>
    <row r="12" spans="2:18" x14ac:dyDescent="0.25">
      <c r="B12" s="7">
        <v>10</v>
      </c>
      <c r="C12" s="8"/>
      <c r="D12" s="101"/>
      <c r="E12" s="101"/>
      <c r="F12" s="101"/>
      <c r="G12" s="6" t="str">
        <f t="shared" si="0"/>
        <v/>
      </c>
      <c r="H12" s="6" t="str">
        <f t="shared" si="1"/>
        <v/>
      </c>
      <c r="I12" s="6" t="str">
        <f t="shared" si="2"/>
        <v/>
      </c>
      <c r="K12" s="57"/>
      <c r="L12" s="58"/>
      <c r="M12" s="7">
        <f>SUM(M3:M11)</f>
        <v>0</v>
      </c>
      <c r="N12" s="7">
        <f>SUM(N3:N11)</f>
        <v>0</v>
      </c>
      <c r="O12" s="7">
        <f>SUM(O3:O11)</f>
        <v>0</v>
      </c>
      <c r="R12" t="s">
        <v>274</v>
      </c>
    </row>
    <row r="13" spans="2:18" ht="27" customHeight="1" x14ac:dyDescent="0.25">
      <c r="B13" s="7" t="s">
        <v>275</v>
      </c>
      <c r="C13" s="8"/>
      <c r="D13" s="101"/>
      <c r="E13" s="101"/>
      <c r="F13" s="101"/>
      <c r="G13" s="6" t="str">
        <f t="shared" si="0"/>
        <v/>
      </c>
      <c r="H13" s="6" t="str">
        <f t="shared" si="1"/>
        <v/>
      </c>
      <c r="I13" s="6" t="str">
        <f t="shared" si="2"/>
        <v/>
      </c>
      <c r="K13" s="59"/>
      <c r="L13" s="60"/>
      <c r="M13" s="56"/>
      <c r="N13" s="56"/>
      <c r="O13" s="56"/>
      <c r="R13" t="s">
        <v>276</v>
      </c>
    </row>
    <row r="14" spans="2:18" ht="27" customHeight="1" x14ac:dyDescent="0.25">
      <c r="C14" s="16">
        <f>SUM(C3:C13)</f>
        <v>0</v>
      </c>
      <c r="G14" s="16">
        <f>SUM(G3:G13)</f>
        <v>0</v>
      </c>
      <c r="H14" s="16">
        <f t="shared" ref="H14:I14" si="3">SUM(H3:H13)</f>
        <v>0</v>
      </c>
      <c r="I14" s="16">
        <f t="shared" si="3"/>
        <v>0</v>
      </c>
      <c r="K14" s="241" t="s">
        <v>277</v>
      </c>
      <c r="L14" s="241"/>
      <c r="M14" s="241"/>
      <c r="N14" s="241"/>
      <c r="O14" s="241"/>
      <c r="R14" t="s">
        <v>278</v>
      </c>
    </row>
    <row r="15" spans="2:18" x14ac:dyDescent="0.25">
      <c r="K15" s="244" t="str">
        <f>CONCATENATE("PRESIDENTE COMISIÓN ACADÉMICA"," ",L19)</f>
        <v>PRESIDENTE COMISIÓN ACADÉMICA FACULTAD CIENCIAS ECONÓMICAS</v>
      </c>
      <c r="L15" s="244"/>
      <c r="M15" s="244"/>
      <c r="N15" s="244"/>
      <c r="O15" s="244"/>
      <c r="R15" t="s">
        <v>279</v>
      </c>
    </row>
    <row r="16" spans="2:18" ht="10.5" customHeight="1" x14ac:dyDescent="0.25">
      <c r="M16" s="47"/>
      <c r="N16" s="47"/>
      <c r="O16" s="47"/>
      <c r="R16" t="s">
        <v>280</v>
      </c>
    </row>
    <row r="17" spans="2:18" x14ac:dyDescent="0.25">
      <c r="B17" s="241" t="s">
        <v>281</v>
      </c>
      <c r="C17" s="241"/>
      <c r="D17" s="241"/>
      <c r="E17" s="241"/>
      <c r="F17" s="241"/>
      <c r="G17" s="241"/>
      <c r="H17" s="241"/>
      <c r="I17" s="241"/>
      <c r="R17" t="s">
        <v>282</v>
      </c>
    </row>
    <row r="18" spans="2:18" x14ac:dyDescent="0.25">
      <c r="B18" s="240" t="str">
        <f>CONCATENATE("SECRETARIA DE CARRERA"," ",C1)</f>
        <v xml:space="preserve">SECRETARIA DE CARRERA </v>
      </c>
      <c r="C18" s="240"/>
      <c r="D18" s="240"/>
      <c r="E18" s="240"/>
      <c r="F18" s="240"/>
      <c r="G18" s="240"/>
      <c r="H18" s="240"/>
      <c r="I18" s="240"/>
      <c r="L18" s="244" t="s">
        <v>283</v>
      </c>
      <c r="M18" s="244"/>
      <c r="N18" s="244"/>
      <c r="R18" t="s">
        <v>284</v>
      </c>
    </row>
    <row r="19" spans="2:18" ht="16.5" customHeight="1" x14ac:dyDescent="0.25">
      <c r="B19" s="10" t="s">
        <v>253</v>
      </c>
      <c r="C19" s="9"/>
      <c r="K19" s="10"/>
      <c r="L19" s="245" t="s">
        <v>285</v>
      </c>
      <c r="M19" s="246"/>
      <c r="N19" s="247"/>
      <c r="O19" s="10"/>
      <c r="R19" t="s">
        <v>286</v>
      </c>
    </row>
    <row r="20" spans="2:18" x14ac:dyDescent="0.25">
      <c r="B20" s="99" t="s">
        <v>255</v>
      </c>
      <c r="C20" s="99" t="s">
        <v>256</v>
      </c>
      <c r="D20" s="99" t="s">
        <v>257</v>
      </c>
      <c r="E20" s="99" t="s">
        <v>258</v>
      </c>
      <c r="F20" s="99" t="s">
        <v>259</v>
      </c>
      <c r="G20" s="99" t="s">
        <v>257</v>
      </c>
      <c r="H20" s="99" t="s">
        <v>258</v>
      </c>
      <c r="I20" s="99" t="s">
        <v>259</v>
      </c>
      <c r="R20" t="s">
        <v>287</v>
      </c>
    </row>
    <row r="21" spans="2:18" x14ac:dyDescent="0.25">
      <c r="B21" s="7">
        <v>1</v>
      </c>
      <c r="C21" s="8"/>
      <c r="D21" s="101"/>
      <c r="E21" s="101"/>
      <c r="F21" s="101"/>
      <c r="G21" s="6" t="str">
        <f>IF(D21="SI",(C21*1),"")</f>
        <v/>
      </c>
      <c r="H21" s="6" t="str">
        <f>IF(E21="SI",(C21*1),"")</f>
        <v/>
      </c>
      <c r="I21" s="6" t="str">
        <f>IF(F21="SI",(C21*1),"")</f>
        <v/>
      </c>
      <c r="L21" s="11" t="s">
        <v>288</v>
      </c>
      <c r="M21" s="11" t="s">
        <v>289</v>
      </c>
      <c r="N21" s="11" t="s">
        <v>159</v>
      </c>
      <c r="R21" t="s">
        <v>290</v>
      </c>
    </row>
    <row r="22" spans="2:18" x14ac:dyDescent="0.25">
      <c r="B22" s="7">
        <v>2</v>
      </c>
      <c r="C22" s="8"/>
      <c r="D22" s="101"/>
      <c r="E22" s="101"/>
      <c r="F22" s="101"/>
      <c r="G22" s="6" t="str">
        <f t="shared" ref="G22:G31" si="4">IF(D22="SI",(C22*1),"")</f>
        <v/>
      </c>
      <c r="H22" s="6" t="str">
        <f t="shared" ref="H22:H31" si="5">IF(E22="SI",(C22*1),"")</f>
        <v/>
      </c>
      <c r="I22" s="6" t="str">
        <f t="shared" ref="I22:I31" si="6">IF(F22="SI",(C22*1),"")</f>
        <v/>
      </c>
      <c r="L22" s="52" t="s">
        <v>170</v>
      </c>
      <c r="M22" s="34"/>
      <c r="N22" s="26" t="str">
        <f>IF(M22="","", (M22*28))</f>
        <v/>
      </c>
      <c r="R22" t="s">
        <v>291</v>
      </c>
    </row>
    <row r="23" spans="2:18" x14ac:dyDescent="0.25">
      <c r="B23" s="7">
        <v>3</v>
      </c>
      <c r="C23" s="8"/>
      <c r="D23" s="101"/>
      <c r="E23" s="101"/>
      <c r="F23" s="101"/>
      <c r="G23" s="6" t="str">
        <f t="shared" si="4"/>
        <v/>
      </c>
      <c r="H23" s="6" t="str">
        <f t="shared" si="5"/>
        <v/>
      </c>
      <c r="I23" s="6" t="str">
        <f t="shared" si="6"/>
        <v/>
      </c>
      <c r="L23" s="52" t="s">
        <v>292</v>
      </c>
      <c r="M23" s="34"/>
      <c r="N23" s="26" t="str">
        <f>IF(M23="","", (M23*28))</f>
        <v/>
      </c>
      <c r="R23" t="s">
        <v>293</v>
      </c>
    </row>
    <row r="24" spans="2:18" x14ac:dyDescent="0.25">
      <c r="B24" s="7">
        <v>4</v>
      </c>
      <c r="C24" s="8"/>
      <c r="D24" s="101"/>
      <c r="E24" s="101"/>
      <c r="F24" s="101"/>
      <c r="G24" s="6" t="str">
        <f t="shared" si="4"/>
        <v/>
      </c>
      <c r="H24" s="6" t="str">
        <f t="shared" si="5"/>
        <v/>
      </c>
      <c r="I24" s="6" t="str">
        <f t="shared" si="6"/>
        <v/>
      </c>
      <c r="L24" s="52" t="s">
        <v>294</v>
      </c>
      <c r="M24" s="34"/>
      <c r="N24" s="26" t="str">
        <f>IF(M24="","", (M24*16))</f>
        <v/>
      </c>
      <c r="R24" t="s">
        <v>295</v>
      </c>
    </row>
    <row r="25" spans="2:18" x14ac:dyDescent="0.25">
      <c r="B25" s="7">
        <v>5</v>
      </c>
      <c r="C25" s="8"/>
      <c r="D25" s="101"/>
      <c r="E25" s="101"/>
      <c r="F25" s="101"/>
      <c r="G25" s="6" t="str">
        <f t="shared" si="4"/>
        <v/>
      </c>
      <c r="H25" s="6" t="str">
        <f t="shared" si="5"/>
        <v/>
      </c>
      <c r="I25" s="6" t="str">
        <f t="shared" si="6"/>
        <v/>
      </c>
      <c r="L25" s="52" t="s">
        <v>296</v>
      </c>
      <c r="M25" s="34"/>
      <c r="N25" s="26" t="str">
        <f>IF(M25="","", (M25*8))</f>
        <v/>
      </c>
      <c r="R25" t="s">
        <v>297</v>
      </c>
    </row>
    <row r="26" spans="2:18" x14ac:dyDescent="0.25">
      <c r="B26" s="7">
        <v>6</v>
      </c>
      <c r="C26" s="8"/>
      <c r="D26" s="101"/>
      <c r="E26" s="101"/>
      <c r="F26" s="101"/>
      <c r="G26" s="6" t="str">
        <f t="shared" si="4"/>
        <v/>
      </c>
      <c r="H26" s="6" t="str">
        <f t="shared" si="5"/>
        <v/>
      </c>
      <c r="I26" s="6" t="str">
        <f t="shared" si="6"/>
        <v/>
      </c>
      <c r="L26" s="52" t="s">
        <v>298</v>
      </c>
      <c r="M26" s="34"/>
      <c r="N26" s="26" t="str">
        <f>IF(M26="","", (M26*12))</f>
        <v/>
      </c>
      <c r="R26" t="s">
        <v>299</v>
      </c>
    </row>
    <row r="27" spans="2:18" x14ac:dyDescent="0.25">
      <c r="B27" s="7">
        <v>7</v>
      </c>
      <c r="C27" s="8"/>
      <c r="D27" s="101"/>
      <c r="E27" s="101"/>
      <c r="F27" s="101"/>
      <c r="G27" s="6" t="str">
        <f t="shared" si="4"/>
        <v/>
      </c>
      <c r="H27" s="6" t="str">
        <f t="shared" si="5"/>
        <v/>
      </c>
      <c r="I27" s="6" t="str">
        <f t="shared" si="6"/>
        <v/>
      </c>
      <c r="L27" s="52" t="s">
        <v>300</v>
      </c>
      <c r="M27" s="34"/>
      <c r="N27" s="26" t="str">
        <f>IF(M27="","", (M27*8))</f>
        <v/>
      </c>
      <c r="R27" t="s">
        <v>301</v>
      </c>
    </row>
    <row r="28" spans="2:18" x14ac:dyDescent="0.25">
      <c r="B28" s="7">
        <v>8</v>
      </c>
      <c r="C28" s="8"/>
      <c r="D28" s="101"/>
      <c r="E28" s="101"/>
      <c r="F28" s="101"/>
      <c r="G28" s="6" t="str">
        <f t="shared" si="4"/>
        <v/>
      </c>
      <c r="H28" s="6" t="str">
        <f t="shared" si="5"/>
        <v/>
      </c>
      <c r="I28" s="6" t="str">
        <f t="shared" si="6"/>
        <v/>
      </c>
      <c r="K28" s="29"/>
      <c r="L28" s="52" t="s">
        <v>302</v>
      </c>
      <c r="M28" s="34"/>
      <c r="N28" s="26" t="str">
        <f>IF(M28="","", (M28*12))</f>
        <v/>
      </c>
      <c r="O28" s="31"/>
      <c r="R28" t="s">
        <v>303</v>
      </c>
    </row>
    <row r="29" spans="2:18" x14ac:dyDescent="0.25">
      <c r="B29" s="7">
        <v>9</v>
      </c>
      <c r="C29" s="8"/>
      <c r="D29" s="101"/>
      <c r="E29" s="101"/>
      <c r="F29" s="101"/>
      <c r="G29" s="6" t="str">
        <f t="shared" si="4"/>
        <v/>
      </c>
      <c r="H29" s="6" t="str">
        <f t="shared" si="5"/>
        <v/>
      </c>
      <c r="I29" s="6" t="str">
        <f t="shared" si="6"/>
        <v/>
      </c>
      <c r="K29" s="30"/>
      <c r="L29" s="52" t="s">
        <v>304</v>
      </c>
      <c r="M29" s="34"/>
      <c r="N29" s="26" t="str">
        <f>IF(M29="","", (M29*8))</f>
        <v/>
      </c>
      <c r="O29" s="27"/>
      <c r="R29" t="s">
        <v>305</v>
      </c>
    </row>
    <row r="30" spans="2:18" x14ac:dyDescent="0.25">
      <c r="B30" s="7">
        <v>10</v>
      </c>
      <c r="C30" s="8"/>
      <c r="D30" s="101"/>
      <c r="E30" s="101"/>
      <c r="F30" s="101"/>
      <c r="G30" s="6" t="str">
        <f t="shared" si="4"/>
        <v/>
      </c>
      <c r="H30" s="6" t="str">
        <f t="shared" si="5"/>
        <v/>
      </c>
      <c r="I30" s="6" t="str">
        <f t="shared" si="6"/>
        <v/>
      </c>
      <c r="K30" s="30"/>
      <c r="L30" s="52" t="s">
        <v>306</v>
      </c>
      <c r="M30" s="34"/>
      <c r="N30" s="26" t="str">
        <f>IF(M30="","", (M30*12))</f>
        <v/>
      </c>
      <c r="O30" s="27"/>
      <c r="R30" t="s">
        <v>307</v>
      </c>
    </row>
    <row r="31" spans="2:18" x14ac:dyDescent="0.25">
      <c r="B31" s="7" t="s">
        <v>275</v>
      </c>
      <c r="C31" s="8"/>
      <c r="D31" s="101"/>
      <c r="E31" s="101"/>
      <c r="F31" s="101"/>
      <c r="G31" s="6" t="str">
        <f t="shared" si="4"/>
        <v/>
      </c>
      <c r="H31" s="6" t="str">
        <f t="shared" si="5"/>
        <v/>
      </c>
      <c r="I31" s="6" t="str">
        <f t="shared" si="6"/>
        <v/>
      </c>
      <c r="K31" s="30"/>
      <c r="L31" s="52" t="s">
        <v>308</v>
      </c>
      <c r="M31" s="34"/>
      <c r="N31" s="26" t="str">
        <f>IF(M31="","", (M31*8))</f>
        <v/>
      </c>
      <c r="O31" s="27"/>
      <c r="R31" t="s">
        <v>309</v>
      </c>
    </row>
    <row r="32" spans="2:18" x14ac:dyDescent="0.25">
      <c r="C32" s="16">
        <f>SUM(C21:C31)</f>
        <v>0</v>
      </c>
      <c r="G32" s="16">
        <f>SUM(G21:G31)</f>
        <v>0</v>
      </c>
      <c r="H32" s="16">
        <f t="shared" ref="H32" si="7">SUM(H21:H31)</f>
        <v>0</v>
      </c>
      <c r="I32" s="16">
        <f t="shared" ref="I32" si="8">SUM(I21:I31)</f>
        <v>0</v>
      </c>
      <c r="K32" s="30"/>
      <c r="L32" s="52" t="s">
        <v>310</v>
      </c>
      <c r="M32" s="34"/>
      <c r="N32" s="26" t="str">
        <f>IF(M32="","", (M32*20))</f>
        <v/>
      </c>
      <c r="O32" s="27"/>
      <c r="R32" t="s">
        <v>311</v>
      </c>
    </row>
    <row r="33" spans="2:18" x14ac:dyDescent="0.25">
      <c r="K33" s="30"/>
      <c r="L33" s="52" t="s">
        <v>312</v>
      </c>
      <c r="M33" s="34"/>
      <c r="N33" s="26" t="str">
        <f t="shared" ref="N33:N34" si="9">IF(M33="","", (M33*20))</f>
        <v/>
      </c>
      <c r="O33" s="27"/>
      <c r="R33" t="s">
        <v>313</v>
      </c>
    </row>
    <row r="34" spans="2:18" x14ac:dyDescent="0.25">
      <c r="B34" s="241" t="s">
        <v>281</v>
      </c>
      <c r="C34" s="241"/>
      <c r="D34" s="241"/>
      <c r="E34" s="241"/>
      <c r="F34" s="241"/>
      <c r="G34" s="241"/>
      <c r="H34" s="241"/>
      <c r="I34" s="241"/>
      <c r="K34" s="30"/>
      <c r="L34" s="52" t="s">
        <v>236</v>
      </c>
      <c r="M34" s="34"/>
      <c r="N34" s="26" t="str">
        <f t="shared" si="9"/>
        <v/>
      </c>
      <c r="O34" s="27"/>
      <c r="R34" t="s">
        <v>314</v>
      </c>
    </row>
    <row r="35" spans="2:18" ht="30" x14ac:dyDescent="0.25">
      <c r="B35" s="240" t="str">
        <f>CONCATENATE("SECRETARIA DE CARRERA"," ",C19)</f>
        <v xml:space="preserve">SECRETARIA DE CARRERA </v>
      </c>
      <c r="C35" s="240"/>
      <c r="D35" s="240"/>
      <c r="E35" s="240"/>
      <c r="F35" s="240"/>
      <c r="G35" s="240"/>
      <c r="H35" s="240"/>
      <c r="I35" s="240"/>
      <c r="K35" s="30"/>
      <c r="L35" s="52" t="s">
        <v>237</v>
      </c>
      <c r="M35" s="34"/>
      <c r="N35" s="26" t="str">
        <f>IF(M35="","", (M35*12))</f>
        <v/>
      </c>
      <c r="O35" s="27"/>
      <c r="R35" t="s">
        <v>315</v>
      </c>
    </row>
    <row r="36" spans="2:18" ht="45" x14ac:dyDescent="0.25">
      <c r="K36" s="30"/>
      <c r="L36" s="52" t="s">
        <v>316</v>
      </c>
      <c r="M36" s="34"/>
      <c r="N36" s="26" t="str">
        <f t="shared" ref="N36:N37" si="10">IF(M36="","", (M36*12))</f>
        <v/>
      </c>
      <c r="O36" s="27"/>
      <c r="R36" t="s">
        <v>317</v>
      </c>
    </row>
    <row r="37" spans="2:18" x14ac:dyDescent="0.25">
      <c r="B37" s="10" t="s">
        <v>253</v>
      </c>
      <c r="C37" s="9"/>
      <c r="K37" s="30"/>
      <c r="L37" s="52" t="s">
        <v>238</v>
      </c>
      <c r="M37" s="34"/>
      <c r="N37" s="26" t="str">
        <f t="shared" si="10"/>
        <v/>
      </c>
      <c r="O37" s="27"/>
      <c r="R37" t="s">
        <v>318</v>
      </c>
    </row>
    <row r="38" spans="2:18" x14ac:dyDescent="0.25">
      <c r="B38" s="107" t="s">
        <v>255</v>
      </c>
      <c r="C38" s="107" t="s">
        <v>256</v>
      </c>
      <c r="D38" s="107" t="s">
        <v>257</v>
      </c>
      <c r="E38" s="107" t="s">
        <v>258</v>
      </c>
      <c r="F38" s="107" t="s">
        <v>259</v>
      </c>
      <c r="G38" s="107" t="s">
        <v>257</v>
      </c>
      <c r="H38" s="107" t="s">
        <v>258</v>
      </c>
      <c r="I38" s="107" t="s">
        <v>259</v>
      </c>
      <c r="K38" s="30"/>
      <c r="L38" s="52" t="s">
        <v>319</v>
      </c>
      <c r="M38" s="34"/>
      <c r="N38" s="26" t="str">
        <f t="shared" ref="N38:N43" si="11">IF(M38="","", (M38*8))</f>
        <v/>
      </c>
      <c r="O38" s="27"/>
      <c r="R38" t="s">
        <v>320</v>
      </c>
    </row>
    <row r="39" spans="2:18" x14ac:dyDescent="0.25">
      <c r="B39" s="7">
        <v>1</v>
      </c>
      <c r="C39" s="8"/>
      <c r="D39" s="101"/>
      <c r="E39" s="101"/>
      <c r="F39" s="101"/>
      <c r="G39" s="6" t="str">
        <f>IF(D39="SI",(C39*1),"")</f>
        <v/>
      </c>
      <c r="H39" s="6" t="str">
        <f>IF(E39="SI",(C39*1),"")</f>
        <v/>
      </c>
      <c r="I39" s="6" t="str">
        <f>IF(F39="SI",(C39*1),"")</f>
        <v/>
      </c>
      <c r="K39" s="19"/>
      <c r="L39" s="52" t="s">
        <v>321</v>
      </c>
      <c r="M39" s="34"/>
      <c r="N39" s="26" t="str">
        <f t="shared" si="11"/>
        <v/>
      </c>
      <c r="O39" s="27"/>
      <c r="R39" t="s">
        <v>322</v>
      </c>
    </row>
    <row r="40" spans="2:18" ht="30" customHeight="1" x14ac:dyDescent="0.25">
      <c r="B40" s="7">
        <v>2</v>
      </c>
      <c r="C40" s="8"/>
      <c r="D40" s="101"/>
      <c r="E40" s="101"/>
      <c r="F40" s="101"/>
      <c r="G40" s="6" t="str">
        <f t="shared" ref="G40:G49" si="12">IF(D40="SI",(C40*1),"")</f>
        <v/>
      </c>
      <c r="H40" s="6" t="str">
        <f t="shared" ref="H40:H49" si="13">IF(E40="SI",(C40*1),"")</f>
        <v/>
      </c>
      <c r="I40" s="6" t="str">
        <f t="shared" ref="I40:I49" si="14">IF(F40="SI",(C40*1),"")</f>
        <v/>
      </c>
      <c r="K40" s="19"/>
      <c r="L40" s="52" t="s">
        <v>323</v>
      </c>
      <c r="M40" s="34"/>
      <c r="N40" s="26" t="str">
        <f t="shared" si="11"/>
        <v/>
      </c>
      <c r="O40" s="28"/>
      <c r="R40" t="s">
        <v>324</v>
      </c>
    </row>
    <row r="41" spans="2:18" x14ac:dyDescent="0.25">
      <c r="B41" s="7">
        <v>3</v>
      </c>
      <c r="C41" s="8"/>
      <c r="D41" s="101"/>
      <c r="E41" s="101"/>
      <c r="F41" s="101"/>
      <c r="G41" s="6" t="str">
        <f t="shared" si="12"/>
        <v/>
      </c>
      <c r="H41" s="6" t="str">
        <f t="shared" si="13"/>
        <v/>
      </c>
      <c r="I41" s="6" t="str">
        <f t="shared" si="14"/>
        <v/>
      </c>
      <c r="L41" s="52" t="s">
        <v>325</v>
      </c>
      <c r="M41" s="34"/>
      <c r="N41" s="26" t="str">
        <f t="shared" si="11"/>
        <v/>
      </c>
      <c r="R41" t="s">
        <v>326</v>
      </c>
    </row>
    <row r="42" spans="2:18" ht="30" x14ac:dyDescent="0.25">
      <c r="B42" s="7">
        <v>4</v>
      </c>
      <c r="C42" s="8"/>
      <c r="D42" s="101"/>
      <c r="E42" s="101"/>
      <c r="F42" s="101"/>
      <c r="G42" s="6" t="str">
        <f t="shared" si="12"/>
        <v/>
      </c>
      <c r="H42" s="6" t="str">
        <f t="shared" si="13"/>
        <v/>
      </c>
      <c r="I42" s="6" t="str">
        <f t="shared" si="14"/>
        <v/>
      </c>
      <c r="L42" s="52" t="s">
        <v>327</v>
      </c>
      <c r="M42" s="34"/>
      <c r="N42" s="26" t="str">
        <f t="shared" si="11"/>
        <v/>
      </c>
      <c r="R42" t="s">
        <v>328</v>
      </c>
    </row>
    <row r="43" spans="2:18" x14ac:dyDescent="0.25">
      <c r="B43" s="7">
        <v>5</v>
      </c>
      <c r="C43" s="8"/>
      <c r="D43" s="101"/>
      <c r="E43" s="101"/>
      <c r="F43" s="101"/>
      <c r="G43" s="6" t="str">
        <f t="shared" si="12"/>
        <v/>
      </c>
      <c r="H43" s="6" t="str">
        <f t="shared" si="13"/>
        <v/>
      </c>
      <c r="I43" s="6" t="str">
        <f t="shared" si="14"/>
        <v/>
      </c>
      <c r="K43" s="10"/>
      <c r="L43" s="52" t="s">
        <v>247</v>
      </c>
      <c r="M43" s="34"/>
      <c r="N43" s="26" t="str">
        <f t="shared" si="11"/>
        <v/>
      </c>
      <c r="O43" s="10"/>
      <c r="R43" t="s">
        <v>329</v>
      </c>
    </row>
    <row r="44" spans="2:18" ht="30" x14ac:dyDescent="0.25">
      <c r="B44" s="7">
        <v>6</v>
      </c>
      <c r="C44" s="8"/>
      <c r="D44" s="101"/>
      <c r="E44" s="101"/>
      <c r="F44" s="101"/>
      <c r="G44" s="6" t="str">
        <f t="shared" si="12"/>
        <v/>
      </c>
      <c r="H44" s="6" t="str">
        <f t="shared" si="13"/>
        <v/>
      </c>
      <c r="I44" s="6" t="str">
        <f t="shared" si="14"/>
        <v/>
      </c>
      <c r="K44" s="51"/>
      <c r="L44" s="52" t="s">
        <v>330</v>
      </c>
      <c r="M44" s="34"/>
      <c r="N44" s="26" t="str">
        <f t="shared" ref="N44:N48" si="15">IF(M44="","", (M44*8))</f>
        <v/>
      </c>
      <c r="R44" t="s">
        <v>331</v>
      </c>
    </row>
    <row r="45" spans="2:18" x14ac:dyDescent="0.25">
      <c r="B45" s="7">
        <v>7</v>
      </c>
      <c r="C45" s="8"/>
      <c r="D45" s="101"/>
      <c r="E45" s="101"/>
      <c r="F45" s="101"/>
      <c r="G45" s="6" t="str">
        <f t="shared" si="12"/>
        <v/>
      </c>
      <c r="H45" s="6" t="str">
        <f t="shared" si="13"/>
        <v/>
      </c>
      <c r="I45" s="6" t="str">
        <f t="shared" si="14"/>
        <v/>
      </c>
      <c r="K45" s="54"/>
      <c r="L45" s="52" t="s">
        <v>332</v>
      </c>
      <c r="M45" s="34"/>
      <c r="N45" s="26" t="str">
        <f t="shared" si="15"/>
        <v/>
      </c>
      <c r="R45" t="s">
        <v>333</v>
      </c>
    </row>
    <row r="46" spans="2:18" x14ac:dyDescent="0.25">
      <c r="B46" s="7">
        <v>8</v>
      </c>
      <c r="C46" s="8"/>
      <c r="D46" s="101"/>
      <c r="E46" s="101"/>
      <c r="F46" s="101"/>
      <c r="G46" s="6" t="str">
        <f t="shared" si="12"/>
        <v/>
      </c>
      <c r="H46" s="6" t="str">
        <f t="shared" si="13"/>
        <v/>
      </c>
      <c r="I46" s="6" t="str">
        <f t="shared" si="14"/>
        <v/>
      </c>
      <c r="K46" s="53"/>
      <c r="L46" s="52" t="s">
        <v>334</v>
      </c>
      <c r="M46" s="34"/>
      <c r="N46" s="26" t="str">
        <f t="shared" si="15"/>
        <v/>
      </c>
      <c r="R46" t="s">
        <v>335</v>
      </c>
    </row>
    <row r="47" spans="2:18" x14ac:dyDescent="0.25">
      <c r="B47" s="7">
        <v>9</v>
      </c>
      <c r="C47" s="8"/>
      <c r="D47" s="101"/>
      <c r="E47" s="101"/>
      <c r="F47" s="101"/>
      <c r="G47" s="6" t="str">
        <f t="shared" si="12"/>
        <v/>
      </c>
      <c r="H47" s="6" t="str">
        <f t="shared" si="13"/>
        <v/>
      </c>
      <c r="I47" s="6" t="str">
        <f t="shared" si="14"/>
        <v/>
      </c>
      <c r="K47" s="53"/>
      <c r="L47" s="52" t="s">
        <v>336</v>
      </c>
      <c r="M47" s="34"/>
      <c r="N47" s="26" t="str">
        <f t="shared" si="15"/>
        <v/>
      </c>
      <c r="R47" t="s">
        <v>337</v>
      </c>
    </row>
    <row r="48" spans="2:18" x14ac:dyDescent="0.25">
      <c r="B48" s="7">
        <v>10</v>
      </c>
      <c r="C48" s="8"/>
      <c r="D48" s="101"/>
      <c r="E48" s="101"/>
      <c r="F48" s="101"/>
      <c r="G48" s="6" t="str">
        <f t="shared" si="12"/>
        <v/>
      </c>
      <c r="H48" s="6" t="str">
        <f t="shared" si="13"/>
        <v/>
      </c>
      <c r="I48" s="6" t="str">
        <f t="shared" si="14"/>
        <v/>
      </c>
      <c r="K48" s="54"/>
      <c r="L48" s="52" t="s">
        <v>338</v>
      </c>
      <c r="M48" s="34"/>
      <c r="N48" s="26" t="str">
        <f t="shared" si="15"/>
        <v/>
      </c>
      <c r="R48" t="s">
        <v>339</v>
      </c>
    </row>
    <row r="49" spans="2:18" ht="30" x14ac:dyDescent="0.25">
      <c r="B49" s="7" t="s">
        <v>275</v>
      </c>
      <c r="C49" s="8"/>
      <c r="D49" s="101"/>
      <c r="E49" s="101"/>
      <c r="F49" s="101"/>
      <c r="G49" s="6" t="str">
        <f t="shared" si="12"/>
        <v/>
      </c>
      <c r="H49" s="6" t="str">
        <f t="shared" si="13"/>
        <v/>
      </c>
      <c r="I49" s="6" t="str">
        <f t="shared" si="14"/>
        <v/>
      </c>
      <c r="K49" s="55"/>
      <c r="L49" s="52" t="s">
        <v>340</v>
      </c>
      <c r="M49" s="34"/>
      <c r="N49" s="26" t="str">
        <f>IF(M49="","", (M49*20))</f>
        <v/>
      </c>
      <c r="R49" t="s">
        <v>341</v>
      </c>
    </row>
    <row r="50" spans="2:18" x14ac:dyDescent="0.25">
      <c r="C50" s="16">
        <f>SUM(C39:C49)</f>
        <v>0</v>
      </c>
      <c r="G50" s="16">
        <f>SUM(G39:G49)</f>
        <v>0</v>
      </c>
      <c r="H50" s="16">
        <f t="shared" ref="H50" si="16">SUM(H39:H49)</f>
        <v>0</v>
      </c>
      <c r="I50" s="16">
        <f t="shared" ref="I50" si="17">SUM(I39:I49)</f>
        <v>0</v>
      </c>
      <c r="K50" s="55"/>
      <c r="L50" s="55"/>
      <c r="M50" s="40">
        <f>SUM(M22:M49)</f>
        <v>0</v>
      </c>
      <c r="N50" s="40">
        <f>SUM(N22:N49)</f>
        <v>0</v>
      </c>
      <c r="R50" t="s">
        <v>342</v>
      </c>
    </row>
    <row r="51" spans="2:18" x14ac:dyDescent="0.25">
      <c r="K51" s="55"/>
      <c r="R51" t="s">
        <v>343</v>
      </c>
    </row>
    <row r="52" spans="2:18" x14ac:dyDescent="0.25">
      <c r="B52" s="241" t="s">
        <v>281</v>
      </c>
      <c r="C52" s="241"/>
      <c r="D52" s="241"/>
      <c r="E52" s="241"/>
      <c r="F52" s="241"/>
      <c r="G52" s="241"/>
      <c r="H52" s="241"/>
      <c r="I52" s="241"/>
      <c r="K52" s="55"/>
      <c r="L52" s="243" t="s">
        <v>281</v>
      </c>
      <c r="M52" s="243"/>
      <c r="N52" s="243"/>
      <c r="R52" t="s">
        <v>344</v>
      </c>
    </row>
    <row r="53" spans="2:18" x14ac:dyDescent="0.25">
      <c r="B53" s="240" t="str">
        <f>CONCATENATE("SECRETARIA DE CARRERA"," ",C37)</f>
        <v xml:space="preserve">SECRETARIA DE CARRERA </v>
      </c>
      <c r="C53" s="240"/>
      <c r="D53" s="240"/>
      <c r="E53" s="240"/>
      <c r="F53" s="240"/>
      <c r="G53" s="240"/>
      <c r="H53" s="240"/>
      <c r="I53" s="240"/>
      <c r="K53" s="19"/>
      <c r="L53" s="242" t="str">
        <f>CONCATENATE("DECANO(A) FACULTAD"," ",L19)</f>
        <v>DECANO(A) FACULTAD FACULTAD CIENCIAS ECONÓMICAS</v>
      </c>
      <c r="M53" s="242"/>
      <c r="N53" s="242"/>
      <c r="R53" t="s">
        <v>345</v>
      </c>
    </row>
    <row r="54" spans="2:18" x14ac:dyDescent="0.25">
      <c r="K54" s="19"/>
      <c r="L54" s="242"/>
      <c r="M54" s="242"/>
      <c r="N54" s="242"/>
      <c r="R54" t="s">
        <v>346</v>
      </c>
    </row>
    <row r="55" spans="2:18" x14ac:dyDescent="0.25">
      <c r="B55" s="10" t="s">
        <v>253</v>
      </c>
      <c r="C55" s="9"/>
      <c r="K55" s="19"/>
      <c r="R55" t="s">
        <v>347</v>
      </c>
    </row>
    <row r="56" spans="2:18" x14ac:dyDescent="0.25">
      <c r="B56" s="12" t="s">
        <v>255</v>
      </c>
      <c r="C56" s="12" t="s">
        <v>256</v>
      </c>
      <c r="D56" s="12" t="s">
        <v>257</v>
      </c>
      <c r="E56" s="12" t="s">
        <v>258</v>
      </c>
      <c r="F56" s="12" t="s">
        <v>259</v>
      </c>
      <c r="G56" s="12" t="s">
        <v>257</v>
      </c>
      <c r="H56" s="12" t="s">
        <v>258</v>
      </c>
      <c r="I56" s="12" t="s">
        <v>259</v>
      </c>
      <c r="R56" t="s">
        <v>348</v>
      </c>
    </row>
    <row r="57" spans="2:18" x14ac:dyDescent="0.25">
      <c r="B57" s="7">
        <v>1</v>
      </c>
      <c r="C57" s="8"/>
      <c r="D57" s="101"/>
      <c r="E57" s="101"/>
      <c r="F57" s="101"/>
      <c r="G57" s="6" t="str">
        <f>IF(D57="SI",(C57*1),"")</f>
        <v/>
      </c>
      <c r="H57" s="6" t="str">
        <f>IF(E57="SI",(C57*1),"")</f>
        <v/>
      </c>
      <c r="I57" s="6" t="str">
        <f>IF(F57="SI",(C57*1),"")</f>
        <v/>
      </c>
      <c r="R57" t="s">
        <v>349</v>
      </c>
    </row>
    <row r="58" spans="2:18" x14ac:dyDescent="0.25">
      <c r="B58" s="7">
        <v>2</v>
      </c>
      <c r="C58" s="8"/>
      <c r="D58" s="101"/>
      <c r="E58" s="101"/>
      <c r="F58" s="101"/>
      <c r="G58" s="6" t="str">
        <f t="shared" ref="G58:G67" si="18">IF(D58="SI",(C58*1),"")</f>
        <v/>
      </c>
      <c r="H58" s="6" t="str">
        <f t="shared" ref="H58:H67" si="19">IF(E58="SI",(C58*1),"")</f>
        <v/>
      </c>
      <c r="I58" s="6" t="str">
        <f t="shared" ref="I58:I67" si="20">IF(F58="SI",(C58*1),"")</f>
        <v/>
      </c>
      <c r="R58" t="s">
        <v>350</v>
      </c>
    </row>
    <row r="59" spans="2:18" x14ac:dyDescent="0.25">
      <c r="B59" s="7">
        <v>3</v>
      </c>
      <c r="C59" s="8"/>
      <c r="D59" s="101"/>
      <c r="E59" s="101"/>
      <c r="F59" s="101"/>
      <c r="G59" s="6" t="str">
        <f t="shared" si="18"/>
        <v/>
      </c>
      <c r="H59" s="6" t="str">
        <f t="shared" si="19"/>
        <v/>
      </c>
      <c r="I59" s="6" t="str">
        <f t="shared" si="20"/>
        <v/>
      </c>
      <c r="R59" t="s">
        <v>351</v>
      </c>
    </row>
    <row r="60" spans="2:18" x14ac:dyDescent="0.25">
      <c r="B60" s="7">
        <v>4</v>
      </c>
      <c r="C60" s="8"/>
      <c r="D60" s="101"/>
      <c r="E60" s="101"/>
      <c r="F60" s="101"/>
      <c r="G60" s="6" t="str">
        <f t="shared" si="18"/>
        <v/>
      </c>
      <c r="H60" s="6" t="str">
        <f t="shared" si="19"/>
        <v/>
      </c>
      <c r="I60" s="6" t="str">
        <f t="shared" si="20"/>
        <v/>
      </c>
      <c r="R60" t="s">
        <v>352</v>
      </c>
    </row>
    <row r="61" spans="2:18" x14ac:dyDescent="0.25">
      <c r="B61" s="7">
        <v>5</v>
      </c>
      <c r="C61" s="8"/>
      <c r="D61" s="101"/>
      <c r="E61" s="101"/>
      <c r="F61" s="101"/>
      <c r="G61" s="6" t="str">
        <f t="shared" si="18"/>
        <v/>
      </c>
      <c r="H61" s="6" t="str">
        <f t="shared" si="19"/>
        <v/>
      </c>
      <c r="I61" s="6" t="str">
        <f t="shared" si="20"/>
        <v/>
      </c>
      <c r="L61" s="244" t="s">
        <v>353</v>
      </c>
      <c r="M61" s="244"/>
      <c r="N61" s="244"/>
      <c r="R61" t="s">
        <v>354</v>
      </c>
    </row>
    <row r="62" spans="2:18" x14ac:dyDescent="0.25">
      <c r="B62" s="7">
        <v>6</v>
      </c>
      <c r="C62" s="8"/>
      <c r="D62" s="101"/>
      <c r="E62" s="101"/>
      <c r="F62" s="101"/>
      <c r="G62" s="6" t="str">
        <f t="shared" si="18"/>
        <v/>
      </c>
      <c r="H62" s="6" t="str">
        <f t="shared" si="19"/>
        <v/>
      </c>
      <c r="I62" s="6" t="str">
        <f t="shared" si="20"/>
        <v/>
      </c>
      <c r="L62" s="245"/>
      <c r="M62" s="246"/>
      <c r="N62" s="247"/>
      <c r="R62" t="s">
        <v>355</v>
      </c>
    </row>
    <row r="63" spans="2:18" x14ac:dyDescent="0.25">
      <c r="B63" s="7">
        <v>7</v>
      </c>
      <c r="C63" s="8"/>
      <c r="D63" s="101"/>
      <c r="E63" s="101"/>
      <c r="F63" s="101"/>
      <c r="G63" s="6" t="str">
        <f t="shared" si="18"/>
        <v/>
      </c>
      <c r="H63" s="6" t="str">
        <f t="shared" si="19"/>
        <v/>
      </c>
      <c r="I63" s="6" t="str">
        <f t="shared" si="20"/>
        <v/>
      </c>
      <c r="L63" s="108"/>
      <c r="M63" s="108"/>
      <c r="N63" s="108"/>
      <c r="R63" t="s">
        <v>356</v>
      </c>
    </row>
    <row r="64" spans="2:18" x14ac:dyDescent="0.25">
      <c r="B64" s="7">
        <v>8</v>
      </c>
      <c r="C64" s="8"/>
      <c r="D64" s="101"/>
      <c r="E64" s="101"/>
      <c r="F64" s="101"/>
      <c r="G64" s="6" t="str">
        <f t="shared" si="18"/>
        <v/>
      </c>
      <c r="H64" s="6" t="str">
        <f t="shared" si="19"/>
        <v/>
      </c>
      <c r="I64" s="6" t="str">
        <f t="shared" si="20"/>
        <v/>
      </c>
      <c r="L64" s="11" t="s">
        <v>357</v>
      </c>
      <c r="M64" s="11" t="s">
        <v>358</v>
      </c>
      <c r="N64" s="11" t="s">
        <v>107</v>
      </c>
      <c r="R64" t="s">
        <v>359</v>
      </c>
    </row>
    <row r="65" spans="2:18" x14ac:dyDescent="0.25">
      <c r="B65" s="7">
        <v>9</v>
      </c>
      <c r="C65" s="8"/>
      <c r="D65" s="101"/>
      <c r="E65" s="101"/>
      <c r="F65" s="101"/>
      <c r="G65" s="6" t="str">
        <f t="shared" si="18"/>
        <v/>
      </c>
      <c r="H65" s="6" t="str">
        <f t="shared" si="19"/>
        <v/>
      </c>
      <c r="I65" s="6" t="str">
        <f t="shared" si="20"/>
        <v/>
      </c>
      <c r="L65" s="61"/>
      <c r="M65" s="61"/>
      <c r="N65" s="26" t="str">
        <f t="shared" ref="N65:N70" si="21">IF(M65="","",60)</f>
        <v/>
      </c>
      <c r="R65" t="s">
        <v>360</v>
      </c>
    </row>
    <row r="66" spans="2:18" x14ac:dyDescent="0.25">
      <c r="B66" s="7">
        <v>10</v>
      </c>
      <c r="C66" s="8"/>
      <c r="D66" s="101"/>
      <c r="E66" s="101"/>
      <c r="F66" s="101"/>
      <c r="G66" s="6" t="str">
        <f t="shared" si="18"/>
        <v/>
      </c>
      <c r="H66" s="6" t="str">
        <f t="shared" si="19"/>
        <v/>
      </c>
      <c r="I66" s="6" t="str">
        <f t="shared" si="20"/>
        <v/>
      </c>
      <c r="L66" s="61"/>
      <c r="M66" s="61"/>
      <c r="N66" s="26" t="str">
        <f t="shared" si="21"/>
        <v/>
      </c>
      <c r="R66" t="s">
        <v>361</v>
      </c>
    </row>
    <row r="67" spans="2:18" x14ac:dyDescent="0.25">
      <c r="B67" s="7" t="s">
        <v>275</v>
      </c>
      <c r="C67" s="8"/>
      <c r="D67" s="101"/>
      <c r="E67" s="101"/>
      <c r="F67" s="101"/>
      <c r="G67" s="6" t="str">
        <f t="shared" si="18"/>
        <v/>
      </c>
      <c r="H67" s="6" t="str">
        <f t="shared" si="19"/>
        <v/>
      </c>
      <c r="I67" s="6" t="str">
        <f t="shared" si="20"/>
        <v/>
      </c>
      <c r="L67" s="61"/>
      <c r="M67" s="61"/>
      <c r="N67" s="26" t="str">
        <f t="shared" si="21"/>
        <v/>
      </c>
      <c r="R67" t="s">
        <v>362</v>
      </c>
    </row>
    <row r="68" spans="2:18" x14ac:dyDescent="0.25">
      <c r="C68" s="16">
        <f>SUM(C57:C67)</f>
        <v>0</v>
      </c>
      <c r="G68" s="16">
        <f>SUM(G57:G67)</f>
        <v>0</v>
      </c>
      <c r="H68" s="16">
        <f t="shared" ref="H68" si="22">SUM(H57:H67)</f>
        <v>0</v>
      </c>
      <c r="I68" s="16">
        <f t="shared" ref="I68" si="23">SUM(I57:I67)</f>
        <v>0</v>
      </c>
      <c r="L68" s="61"/>
      <c r="M68" s="61"/>
      <c r="N68" s="26" t="str">
        <f t="shared" si="21"/>
        <v/>
      </c>
      <c r="R68" t="s">
        <v>363</v>
      </c>
    </row>
    <row r="69" spans="2:18" x14ac:dyDescent="0.25">
      <c r="L69" s="61"/>
      <c r="M69" s="61"/>
      <c r="N69" s="26" t="str">
        <f t="shared" si="21"/>
        <v/>
      </c>
      <c r="R69" t="s">
        <v>364</v>
      </c>
    </row>
    <row r="70" spans="2:18" x14ac:dyDescent="0.25">
      <c r="L70" s="61"/>
      <c r="M70" s="61"/>
      <c r="N70" s="26" t="str">
        <f t="shared" si="21"/>
        <v/>
      </c>
      <c r="R70" t="s">
        <v>365</v>
      </c>
    </row>
    <row r="71" spans="2:18" x14ac:dyDescent="0.25">
      <c r="B71" s="241" t="s">
        <v>281</v>
      </c>
      <c r="C71" s="241"/>
      <c r="D71" s="241"/>
      <c r="E71" s="241"/>
      <c r="F71" s="241"/>
      <c r="G71" s="241"/>
      <c r="H71" s="241"/>
      <c r="I71" s="241"/>
      <c r="L71" s="61"/>
      <c r="M71" s="61"/>
      <c r="N71" s="26" t="str">
        <f t="shared" ref="N71:N90" si="24">IF(M71="","",60)</f>
        <v/>
      </c>
      <c r="R71" t="s">
        <v>366</v>
      </c>
    </row>
    <row r="72" spans="2:18" x14ac:dyDescent="0.25">
      <c r="B72" s="240" t="str">
        <f>CONCATENATE("SECRETARIA DE CARRERA"," ",C55)</f>
        <v xml:space="preserve">SECRETARIA DE CARRERA </v>
      </c>
      <c r="C72" s="240"/>
      <c r="D72" s="240"/>
      <c r="E72" s="240"/>
      <c r="F72" s="240"/>
      <c r="G72" s="240"/>
      <c r="H72" s="240"/>
      <c r="I72" s="240"/>
      <c r="L72" s="61"/>
      <c r="M72" s="61"/>
      <c r="N72" s="26" t="str">
        <f t="shared" si="24"/>
        <v/>
      </c>
      <c r="R72" t="s">
        <v>367</v>
      </c>
    </row>
    <row r="73" spans="2:18" x14ac:dyDescent="0.25">
      <c r="L73" s="61"/>
      <c r="M73" s="61"/>
      <c r="N73" s="26" t="str">
        <f t="shared" si="24"/>
        <v/>
      </c>
      <c r="R73" t="s">
        <v>368</v>
      </c>
    </row>
    <row r="74" spans="2:18" x14ac:dyDescent="0.25">
      <c r="B74" s="10" t="s">
        <v>253</v>
      </c>
      <c r="C74" s="9"/>
      <c r="L74" s="61"/>
      <c r="M74" s="61"/>
      <c r="N74" s="26" t="str">
        <f t="shared" si="24"/>
        <v/>
      </c>
      <c r="R74" t="s">
        <v>369</v>
      </c>
    </row>
    <row r="75" spans="2:18" x14ac:dyDescent="0.25">
      <c r="B75" s="13" t="s">
        <v>255</v>
      </c>
      <c r="C75" s="13" t="s">
        <v>256</v>
      </c>
      <c r="D75" s="13" t="s">
        <v>257</v>
      </c>
      <c r="E75" s="13" t="s">
        <v>258</v>
      </c>
      <c r="F75" s="13" t="s">
        <v>259</v>
      </c>
      <c r="G75" s="13" t="s">
        <v>257</v>
      </c>
      <c r="H75" s="13" t="s">
        <v>258</v>
      </c>
      <c r="I75" s="13" t="s">
        <v>259</v>
      </c>
      <c r="L75" s="61"/>
      <c r="M75" s="61"/>
      <c r="N75" s="26" t="str">
        <f t="shared" si="24"/>
        <v/>
      </c>
      <c r="R75" t="s">
        <v>370</v>
      </c>
    </row>
    <row r="76" spans="2:18" x14ac:dyDescent="0.25">
      <c r="B76" s="7">
        <v>1</v>
      </c>
      <c r="C76" s="8"/>
      <c r="D76" s="101"/>
      <c r="E76" s="101"/>
      <c r="F76" s="101"/>
      <c r="G76" s="6" t="str">
        <f>IF(D76="SI",(C76*1),"")</f>
        <v/>
      </c>
      <c r="H76" s="6" t="str">
        <f>IF(E76="SI",(C76*1),"")</f>
        <v/>
      </c>
      <c r="I76" s="6" t="str">
        <f>IF(F76="SI",(C76*1),"")</f>
        <v/>
      </c>
      <c r="L76" s="61"/>
      <c r="M76" s="61"/>
      <c r="N76" s="26" t="str">
        <f t="shared" si="24"/>
        <v/>
      </c>
      <c r="R76" t="s">
        <v>371</v>
      </c>
    </row>
    <row r="77" spans="2:18" x14ac:dyDescent="0.25">
      <c r="B77" s="7">
        <v>2</v>
      </c>
      <c r="C77" s="8"/>
      <c r="D77" s="101"/>
      <c r="E77" s="101"/>
      <c r="F77" s="101"/>
      <c r="G77" s="6" t="str">
        <f t="shared" ref="G77:G86" si="25">IF(D77="SI",(C77*1),"")</f>
        <v/>
      </c>
      <c r="H77" s="6" t="str">
        <f t="shared" ref="H77:H86" si="26">IF(E77="SI",(C77*1),"")</f>
        <v/>
      </c>
      <c r="I77" s="6" t="str">
        <f t="shared" ref="I77:I86" si="27">IF(F77="SI",(C77*1),"")</f>
        <v/>
      </c>
      <c r="L77" s="61"/>
      <c r="M77" s="61"/>
      <c r="N77" s="26" t="str">
        <f t="shared" si="24"/>
        <v/>
      </c>
      <c r="R77" t="s">
        <v>372</v>
      </c>
    </row>
    <row r="78" spans="2:18" x14ac:dyDescent="0.25">
      <c r="B78" s="7">
        <v>3</v>
      </c>
      <c r="C78" s="8"/>
      <c r="D78" s="101"/>
      <c r="E78" s="101"/>
      <c r="F78" s="101"/>
      <c r="G78" s="6" t="str">
        <f t="shared" si="25"/>
        <v/>
      </c>
      <c r="H78" s="6" t="str">
        <f t="shared" si="26"/>
        <v/>
      </c>
      <c r="I78" s="6" t="str">
        <f t="shared" si="27"/>
        <v/>
      </c>
      <c r="L78" s="61"/>
      <c r="M78" s="61"/>
      <c r="N78" s="26" t="str">
        <f t="shared" si="24"/>
        <v/>
      </c>
      <c r="R78" t="s">
        <v>373</v>
      </c>
    </row>
    <row r="79" spans="2:18" x14ac:dyDescent="0.25">
      <c r="B79" s="7">
        <v>4</v>
      </c>
      <c r="C79" s="8"/>
      <c r="D79" s="101"/>
      <c r="E79" s="101"/>
      <c r="F79" s="101"/>
      <c r="G79" s="6" t="str">
        <f t="shared" si="25"/>
        <v/>
      </c>
      <c r="H79" s="6" t="str">
        <f t="shared" si="26"/>
        <v/>
      </c>
      <c r="I79" s="6" t="str">
        <f t="shared" si="27"/>
        <v/>
      </c>
      <c r="L79" s="61"/>
      <c r="M79" s="61"/>
      <c r="N79" s="26" t="str">
        <f t="shared" si="24"/>
        <v/>
      </c>
      <c r="R79" t="s">
        <v>374</v>
      </c>
    </row>
    <row r="80" spans="2:18" x14ac:dyDescent="0.25">
      <c r="B80" s="7">
        <v>5</v>
      </c>
      <c r="C80" s="8"/>
      <c r="D80" s="101"/>
      <c r="E80" s="101"/>
      <c r="F80" s="101"/>
      <c r="G80" s="6" t="str">
        <f t="shared" si="25"/>
        <v/>
      </c>
      <c r="H80" s="6" t="str">
        <f t="shared" si="26"/>
        <v/>
      </c>
      <c r="I80" s="6" t="str">
        <f t="shared" si="27"/>
        <v/>
      </c>
      <c r="L80" s="61"/>
      <c r="M80" s="61"/>
      <c r="N80" s="26" t="str">
        <f t="shared" si="24"/>
        <v/>
      </c>
      <c r="R80" t="s">
        <v>375</v>
      </c>
    </row>
    <row r="81" spans="2:18" x14ac:dyDescent="0.25">
      <c r="B81" s="7">
        <v>6</v>
      </c>
      <c r="C81" s="8"/>
      <c r="D81" s="101"/>
      <c r="E81" s="101"/>
      <c r="F81" s="101"/>
      <c r="G81" s="6" t="str">
        <f t="shared" si="25"/>
        <v/>
      </c>
      <c r="H81" s="6" t="str">
        <f t="shared" si="26"/>
        <v/>
      </c>
      <c r="I81" s="6" t="str">
        <f t="shared" si="27"/>
        <v/>
      </c>
      <c r="L81" s="61"/>
      <c r="M81" s="61"/>
      <c r="N81" s="26" t="str">
        <f t="shared" si="24"/>
        <v/>
      </c>
      <c r="R81" t="s">
        <v>376</v>
      </c>
    </row>
    <row r="82" spans="2:18" x14ac:dyDescent="0.25">
      <c r="B82" s="7">
        <v>7</v>
      </c>
      <c r="C82" s="8"/>
      <c r="D82" s="101"/>
      <c r="E82" s="101"/>
      <c r="F82" s="101"/>
      <c r="G82" s="6" t="str">
        <f t="shared" si="25"/>
        <v/>
      </c>
      <c r="H82" s="6" t="str">
        <f t="shared" si="26"/>
        <v/>
      </c>
      <c r="I82" s="6" t="str">
        <f t="shared" si="27"/>
        <v/>
      </c>
      <c r="L82" s="61"/>
      <c r="M82" s="61"/>
      <c r="N82" s="26" t="str">
        <f t="shared" si="24"/>
        <v/>
      </c>
      <c r="R82" t="s">
        <v>377</v>
      </c>
    </row>
    <row r="83" spans="2:18" x14ac:dyDescent="0.25">
      <c r="B83" s="7">
        <v>8</v>
      </c>
      <c r="C83" s="8"/>
      <c r="D83" s="101"/>
      <c r="E83" s="101"/>
      <c r="F83" s="101"/>
      <c r="G83" s="6" t="str">
        <f t="shared" si="25"/>
        <v/>
      </c>
      <c r="H83" s="6" t="str">
        <f t="shared" si="26"/>
        <v/>
      </c>
      <c r="I83" s="6" t="str">
        <f t="shared" si="27"/>
        <v/>
      </c>
      <c r="L83" s="61"/>
      <c r="M83" s="61"/>
      <c r="N83" s="26" t="str">
        <f t="shared" si="24"/>
        <v/>
      </c>
      <c r="R83" t="s">
        <v>378</v>
      </c>
    </row>
    <row r="84" spans="2:18" x14ac:dyDescent="0.25">
      <c r="B84" s="7">
        <v>9</v>
      </c>
      <c r="C84" s="8"/>
      <c r="D84" s="101"/>
      <c r="E84" s="101"/>
      <c r="F84" s="101"/>
      <c r="G84" s="6" t="str">
        <f t="shared" si="25"/>
        <v/>
      </c>
      <c r="H84" s="6" t="str">
        <f t="shared" si="26"/>
        <v/>
      </c>
      <c r="I84" s="6" t="str">
        <f t="shared" si="27"/>
        <v/>
      </c>
      <c r="L84" s="61"/>
      <c r="M84" s="61"/>
      <c r="N84" s="26" t="str">
        <f t="shared" si="24"/>
        <v/>
      </c>
      <c r="R84" t="s">
        <v>379</v>
      </c>
    </row>
    <row r="85" spans="2:18" x14ac:dyDescent="0.25">
      <c r="B85" s="7">
        <v>10</v>
      </c>
      <c r="C85" s="8"/>
      <c r="D85" s="101"/>
      <c r="E85" s="101"/>
      <c r="F85" s="101"/>
      <c r="G85" s="6" t="str">
        <f t="shared" si="25"/>
        <v/>
      </c>
      <c r="H85" s="6" t="str">
        <f t="shared" si="26"/>
        <v/>
      </c>
      <c r="I85" s="6" t="str">
        <f t="shared" si="27"/>
        <v/>
      </c>
      <c r="L85" s="61"/>
      <c r="M85" s="61"/>
      <c r="N85" s="26" t="str">
        <f t="shared" si="24"/>
        <v/>
      </c>
      <c r="R85" t="s">
        <v>380</v>
      </c>
    </row>
    <row r="86" spans="2:18" x14ac:dyDescent="0.25">
      <c r="B86" s="7" t="s">
        <v>275</v>
      </c>
      <c r="C86" s="8"/>
      <c r="D86" s="101"/>
      <c r="E86" s="101"/>
      <c r="F86" s="101"/>
      <c r="G86" s="6" t="str">
        <f t="shared" si="25"/>
        <v/>
      </c>
      <c r="H86" s="6" t="str">
        <f t="shared" si="26"/>
        <v/>
      </c>
      <c r="I86" s="6" t="str">
        <f t="shared" si="27"/>
        <v/>
      </c>
      <c r="L86" s="61"/>
      <c r="M86" s="61"/>
      <c r="N86" s="26" t="str">
        <f t="shared" si="24"/>
        <v/>
      </c>
      <c r="R86" t="s">
        <v>381</v>
      </c>
    </row>
    <row r="87" spans="2:18" x14ac:dyDescent="0.25">
      <c r="C87" s="16">
        <f>SUM(C76:C86)</f>
        <v>0</v>
      </c>
      <c r="G87" s="16">
        <f>SUM(G76:G86)</f>
        <v>0</v>
      </c>
      <c r="H87" s="16">
        <f t="shared" ref="H87" si="28">SUM(H76:H86)</f>
        <v>0</v>
      </c>
      <c r="I87" s="16">
        <f t="shared" ref="I87" si="29">SUM(I76:I86)</f>
        <v>0</v>
      </c>
      <c r="L87" s="61"/>
      <c r="M87" s="61"/>
      <c r="N87" s="26" t="str">
        <f t="shared" si="24"/>
        <v/>
      </c>
      <c r="R87" t="s">
        <v>382</v>
      </c>
    </row>
    <row r="88" spans="2:18" x14ac:dyDescent="0.25">
      <c r="L88" s="61"/>
      <c r="M88" s="61"/>
      <c r="N88" s="26" t="str">
        <f t="shared" si="24"/>
        <v/>
      </c>
      <c r="R88" t="s">
        <v>383</v>
      </c>
    </row>
    <row r="89" spans="2:18" x14ac:dyDescent="0.25">
      <c r="L89" s="61"/>
      <c r="M89" s="61"/>
      <c r="N89" s="26" t="str">
        <f t="shared" si="24"/>
        <v/>
      </c>
      <c r="R89" t="s">
        <v>384</v>
      </c>
    </row>
    <row r="90" spans="2:18" x14ac:dyDescent="0.25">
      <c r="B90" s="241" t="s">
        <v>281</v>
      </c>
      <c r="C90" s="241"/>
      <c r="D90" s="241"/>
      <c r="E90" s="241"/>
      <c r="F90" s="241"/>
      <c r="G90" s="241"/>
      <c r="H90" s="241"/>
      <c r="I90" s="241"/>
      <c r="L90" s="61"/>
      <c r="M90" s="61"/>
      <c r="N90" s="26" t="str">
        <f t="shared" si="24"/>
        <v/>
      </c>
    </row>
    <row r="91" spans="2:18" x14ac:dyDescent="0.25">
      <c r="B91" s="240" t="str">
        <f>CONCATENATE("SECRETARIA DE CARRERA"," ",C74)</f>
        <v xml:space="preserve">SECRETARIA DE CARRERA </v>
      </c>
      <c r="C91" s="240"/>
      <c r="D91" s="240"/>
      <c r="E91" s="240"/>
      <c r="F91" s="240"/>
      <c r="G91" s="240"/>
      <c r="H91" s="240"/>
      <c r="I91" s="240"/>
      <c r="L91" s="6">
        <f>COUNTA(L65:L90)</f>
        <v>0</v>
      </c>
      <c r="N91" s="26">
        <f>SUM(N65:N90)</f>
        <v>0</v>
      </c>
      <c r="R91" t="s">
        <v>385</v>
      </c>
    </row>
    <row r="92" spans="2:18" x14ac:dyDescent="0.25">
      <c r="R92" t="s">
        <v>386</v>
      </c>
    </row>
    <row r="93" spans="2:18" x14ac:dyDescent="0.25">
      <c r="B93" s="10" t="s">
        <v>253</v>
      </c>
      <c r="C93" s="9"/>
      <c r="R93" t="s">
        <v>387</v>
      </c>
    </row>
    <row r="94" spans="2:18" x14ac:dyDescent="0.25">
      <c r="B94" s="14" t="s">
        <v>255</v>
      </c>
      <c r="C94" s="14" t="s">
        <v>256</v>
      </c>
      <c r="D94" s="14" t="s">
        <v>257</v>
      </c>
      <c r="E94" s="14" t="s">
        <v>258</v>
      </c>
      <c r="F94" s="14" t="s">
        <v>259</v>
      </c>
      <c r="G94" s="14" t="s">
        <v>257</v>
      </c>
      <c r="H94" s="14" t="s">
        <v>258</v>
      </c>
      <c r="I94" s="14" t="s">
        <v>259</v>
      </c>
      <c r="R94" t="s">
        <v>388</v>
      </c>
    </row>
    <row r="95" spans="2:18" x14ac:dyDescent="0.25">
      <c r="B95" s="7">
        <v>1</v>
      </c>
      <c r="C95" s="8"/>
      <c r="D95" s="101"/>
      <c r="E95" s="101"/>
      <c r="F95" s="101"/>
      <c r="G95" s="6" t="str">
        <f>IF(D95="SI",(C95*1),"")</f>
        <v/>
      </c>
      <c r="H95" s="6" t="str">
        <f>IF(E95="SI",(C95*1),"")</f>
        <v/>
      </c>
      <c r="I95" s="6" t="str">
        <f>IF(F95="SI",(C95*1),"")</f>
        <v/>
      </c>
      <c r="L95" s="243" t="s">
        <v>281</v>
      </c>
      <c r="M95" s="243"/>
      <c r="N95" s="243"/>
      <c r="R95" t="s">
        <v>389</v>
      </c>
    </row>
    <row r="96" spans="2:18" ht="15.75" customHeight="1" x14ac:dyDescent="0.25">
      <c r="B96" s="7">
        <v>2</v>
      </c>
      <c r="C96" s="8"/>
      <c r="D96" s="101"/>
      <c r="E96" s="101"/>
      <c r="F96" s="101"/>
      <c r="G96" s="6" t="str">
        <f t="shared" ref="G96:G105" si="30">IF(D96="SI",(C96*1),"")</f>
        <v/>
      </c>
      <c r="H96" s="6" t="str">
        <f t="shared" ref="H96:H105" si="31">IF(E96="SI",(C96*1),"")</f>
        <v/>
      </c>
      <c r="I96" s="6" t="str">
        <f t="shared" ref="I96:I105" si="32">IF(F96="SI",(C96*1),"")</f>
        <v/>
      </c>
      <c r="L96" s="242" t="str">
        <f>CONCATENATE("DECANO(A) FACULTAD"," ",L62)</f>
        <v xml:space="preserve">DECANO(A) FACULTAD </v>
      </c>
      <c r="M96" s="242"/>
      <c r="N96" s="242"/>
      <c r="R96" t="s">
        <v>285</v>
      </c>
    </row>
    <row r="97" spans="2:18" x14ac:dyDescent="0.25">
      <c r="B97" s="7">
        <v>3</v>
      </c>
      <c r="C97" s="8"/>
      <c r="D97" s="101"/>
      <c r="E97" s="101"/>
      <c r="F97" s="101"/>
      <c r="G97" s="6" t="str">
        <f t="shared" si="30"/>
        <v/>
      </c>
      <c r="H97" s="6" t="str">
        <f t="shared" si="31"/>
        <v/>
      </c>
      <c r="I97" s="6" t="str">
        <f t="shared" si="32"/>
        <v/>
      </c>
      <c r="R97" t="s">
        <v>390</v>
      </c>
    </row>
    <row r="98" spans="2:18" x14ac:dyDescent="0.25">
      <c r="B98" s="7">
        <v>4</v>
      </c>
      <c r="C98" s="8"/>
      <c r="D98" s="101"/>
      <c r="E98" s="101"/>
      <c r="F98" s="101"/>
      <c r="G98" s="6" t="str">
        <f t="shared" si="30"/>
        <v/>
      </c>
      <c r="H98" s="6" t="str">
        <f t="shared" si="31"/>
        <v/>
      </c>
      <c r="I98" s="6" t="str">
        <f t="shared" si="32"/>
        <v/>
      </c>
      <c r="R98" t="s">
        <v>391</v>
      </c>
    </row>
    <row r="99" spans="2:18" x14ac:dyDescent="0.25">
      <c r="B99" s="7">
        <v>5</v>
      </c>
      <c r="C99" s="8"/>
      <c r="D99" s="101"/>
      <c r="E99" s="101"/>
      <c r="F99" s="101"/>
      <c r="G99" s="6" t="str">
        <f t="shared" si="30"/>
        <v/>
      </c>
      <c r="H99" s="6" t="str">
        <f t="shared" si="31"/>
        <v/>
      </c>
      <c r="I99" s="6" t="str">
        <f t="shared" si="32"/>
        <v/>
      </c>
      <c r="R99" t="s">
        <v>392</v>
      </c>
    </row>
    <row r="100" spans="2:18" x14ac:dyDescent="0.25">
      <c r="B100" s="7">
        <v>6</v>
      </c>
      <c r="C100" s="8"/>
      <c r="D100" s="101"/>
      <c r="E100" s="101"/>
      <c r="F100" s="101"/>
      <c r="G100" s="6" t="str">
        <f t="shared" si="30"/>
        <v/>
      </c>
      <c r="H100" s="6" t="str">
        <f t="shared" si="31"/>
        <v/>
      </c>
      <c r="I100" s="6" t="str">
        <f t="shared" si="32"/>
        <v/>
      </c>
      <c r="L100" s="244" t="s">
        <v>393</v>
      </c>
      <c r="M100" s="244"/>
      <c r="N100" s="244"/>
      <c r="R100" t="s">
        <v>394</v>
      </c>
    </row>
    <row r="101" spans="2:18" x14ac:dyDescent="0.25">
      <c r="B101" s="7">
        <v>7</v>
      </c>
      <c r="C101" s="8"/>
      <c r="D101" s="101"/>
      <c r="E101" s="101"/>
      <c r="F101" s="101"/>
      <c r="G101" s="6" t="str">
        <f t="shared" si="30"/>
        <v/>
      </c>
      <c r="H101" s="6" t="str">
        <f t="shared" si="31"/>
        <v/>
      </c>
      <c r="I101" s="6" t="str">
        <f t="shared" si="32"/>
        <v/>
      </c>
      <c r="L101" s="245"/>
      <c r="M101" s="246"/>
      <c r="N101" s="247"/>
      <c r="R101" t="s">
        <v>395</v>
      </c>
    </row>
    <row r="102" spans="2:18" x14ac:dyDescent="0.25">
      <c r="B102" s="7">
        <v>8</v>
      </c>
      <c r="C102" s="8"/>
      <c r="D102" s="101"/>
      <c r="E102" s="101"/>
      <c r="F102" s="101"/>
      <c r="G102" s="6" t="str">
        <f t="shared" si="30"/>
        <v/>
      </c>
      <c r="H102" s="6" t="str">
        <f t="shared" si="31"/>
        <v/>
      </c>
      <c r="I102" s="6" t="str">
        <f t="shared" si="32"/>
        <v/>
      </c>
      <c r="R102" t="s">
        <v>396</v>
      </c>
    </row>
    <row r="103" spans="2:18" x14ac:dyDescent="0.25">
      <c r="B103" s="7">
        <v>9</v>
      </c>
      <c r="C103" s="8"/>
      <c r="D103" s="101"/>
      <c r="E103" s="101"/>
      <c r="F103" s="101"/>
      <c r="G103" s="6" t="str">
        <f t="shared" si="30"/>
        <v/>
      </c>
      <c r="H103" s="6" t="str">
        <f t="shared" si="31"/>
        <v/>
      </c>
      <c r="I103" s="6" t="str">
        <f t="shared" si="32"/>
        <v/>
      </c>
      <c r="L103" s="11" t="s">
        <v>397</v>
      </c>
      <c r="M103" s="11" t="s">
        <v>398</v>
      </c>
      <c r="N103" s="11" t="s">
        <v>399</v>
      </c>
      <c r="O103" s="11" t="s">
        <v>400</v>
      </c>
      <c r="R103" t="s">
        <v>401</v>
      </c>
    </row>
    <row r="104" spans="2:18" x14ac:dyDescent="0.25">
      <c r="B104" s="7">
        <v>10</v>
      </c>
      <c r="C104" s="8"/>
      <c r="D104" s="101"/>
      <c r="E104" s="101"/>
      <c r="F104" s="101"/>
      <c r="G104" s="6" t="str">
        <f t="shared" si="30"/>
        <v/>
      </c>
      <c r="H104" s="6" t="str">
        <f t="shared" si="31"/>
        <v/>
      </c>
      <c r="I104" s="6" t="str">
        <f t="shared" si="32"/>
        <v/>
      </c>
      <c r="L104" s="50"/>
      <c r="M104" s="34"/>
      <c r="N104" s="34"/>
      <c r="O104" s="34"/>
      <c r="R104" t="s">
        <v>402</v>
      </c>
    </row>
    <row r="105" spans="2:18" x14ac:dyDescent="0.25">
      <c r="B105" s="7" t="s">
        <v>275</v>
      </c>
      <c r="C105" s="8"/>
      <c r="D105" s="101"/>
      <c r="E105" s="101"/>
      <c r="F105" s="101"/>
      <c r="G105" s="6" t="str">
        <f t="shared" si="30"/>
        <v/>
      </c>
      <c r="H105" s="6" t="str">
        <f t="shared" si="31"/>
        <v/>
      </c>
      <c r="I105" s="6" t="str">
        <f t="shared" si="32"/>
        <v/>
      </c>
      <c r="L105" s="50"/>
      <c r="M105" s="34"/>
      <c r="N105" s="34"/>
      <c r="O105" s="34"/>
      <c r="R105" t="s">
        <v>403</v>
      </c>
    </row>
    <row r="106" spans="2:18" x14ac:dyDescent="0.25">
      <c r="C106" s="16">
        <f>SUM(C95:C105)</f>
        <v>0</v>
      </c>
      <c r="G106" s="16">
        <f>SUM(G95:G105)</f>
        <v>0</v>
      </c>
      <c r="H106" s="16">
        <f t="shared" ref="H106" si="33">SUM(H95:H105)</f>
        <v>0</v>
      </c>
      <c r="I106" s="16">
        <f t="shared" ref="I106" si="34">SUM(I95:I105)</f>
        <v>0</v>
      </c>
      <c r="L106" s="50"/>
      <c r="M106" s="34"/>
      <c r="N106" s="34"/>
      <c r="O106" s="34"/>
      <c r="R106" t="s">
        <v>402</v>
      </c>
    </row>
    <row r="107" spans="2:18" x14ac:dyDescent="0.25">
      <c r="L107" s="50"/>
      <c r="M107" s="34"/>
      <c r="N107" s="34"/>
      <c r="O107" s="34"/>
      <c r="R107" t="s">
        <v>404</v>
      </c>
    </row>
    <row r="108" spans="2:18" x14ac:dyDescent="0.25">
      <c r="L108" s="50"/>
      <c r="M108" s="34"/>
      <c r="N108" s="34"/>
      <c r="O108" s="34"/>
      <c r="R108" t="s">
        <v>405</v>
      </c>
    </row>
    <row r="109" spans="2:18" x14ac:dyDescent="0.25">
      <c r="B109" s="241" t="s">
        <v>281</v>
      </c>
      <c r="C109" s="241"/>
      <c r="D109" s="241"/>
      <c r="E109" s="241"/>
      <c r="F109" s="241"/>
      <c r="G109" s="241"/>
      <c r="H109" s="241"/>
      <c r="I109" s="241"/>
      <c r="L109" s="50"/>
      <c r="M109" s="34"/>
      <c r="N109" s="34"/>
      <c r="O109" s="34"/>
      <c r="R109" t="s">
        <v>406</v>
      </c>
    </row>
    <row r="110" spans="2:18" x14ac:dyDescent="0.25">
      <c r="B110" s="240" t="str">
        <f>CONCATENATE("SECRETARIA DE CARRERA"," ",C93)</f>
        <v xml:space="preserve">SECRETARIA DE CARRERA </v>
      </c>
      <c r="C110" s="240"/>
      <c r="D110" s="240"/>
      <c r="E110" s="240"/>
      <c r="F110" s="240"/>
      <c r="G110" s="240"/>
      <c r="H110" s="240"/>
      <c r="I110" s="240"/>
      <c r="L110" s="50"/>
      <c r="M110" s="34"/>
      <c r="N110" s="34"/>
      <c r="O110" s="34"/>
      <c r="R110" t="s">
        <v>407</v>
      </c>
    </row>
    <row r="111" spans="2:18" x14ac:dyDescent="0.25">
      <c r="L111" s="50"/>
      <c r="M111" s="34"/>
      <c r="N111" s="34"/>
      <c r="O111" s="34"/>
      <c r="R111" t="s">
        <v>408</v>
      </c>
    </row>
    <row r="112" spans="2:18" x14ac:dyDescent="0.25">
      <c r="L112" s="50"/>
      <c r="M112" s="34"/>
      <c r="N112" s="34"/>
      <c r="O112" s="34"/>
      <c r="R112" t="s">
        <v>409</v>
      </c>
    </row>
    <row r="113" spans="2:18" x14ac:dyDescent="0.25">
      <c r="L113" s="50"/>
      <c r="M113" s="34"/>
      <c r="N113" s="34"/>
      <c r="O113" s="34"/>
      <c r="R113" t="s">
        <v>410</v>
      </c>
    </row>
    <row r="114" spans="2:18" x14ac:dyDescent="0.25">
      <c r="L114" s="50"/>
      <c r="M114" s="34"/>
      <c r="N114" s="34"/>
      <c r="O114" s="34"/>
      <c r="R114" t="s">
        <v>411</v>
      </c>
    </row>
    <row r="115" spans="2:18" x14ac:dyDescent="0.25">
      <c r="B115" s="10" t="s">
        <v>253</v>
      </c>
      <c r="C115" s="9"/>
      <c r="L115" s="50"/>
      <c r="M115" s="34"/>
      <c r="N115" s="34"/>
      <c r="O115" s="34"/>
    </row>
    <row r="116" spans="2:18" x14ac:dyDescent="0.25">
      <c r="B116" s="13" t="s">
        <v>255</v>
      </c>
      <c r="C116" s="13" t="s">
        <v>256</v>
      </c>
      <c r="D116" s="13" t="s">
        <v>257</v>
      </c>
      <c r="E116" s="13" t="s">
        <v>258</v>
      </c>
      <c r="F116" s="13" t="s">
        <v>259</v>
      </c>
      <c r="G116" s="13" t="s">
        <v>257</v>
      </c>
      <c r="H116" s="13" t="s">
        <v>258</v>
      </c>
      <c r="I116" s="13" t="s">
        <v>259</v>
      </c>
      <c r="L116" s="10" t="s">
        <v>142</v>
      </c>
      <c r="M116" s="40">
        <f>SUM(M104:M115)</f>
        <v>0</v>
      </c>
      <c r="N116" s="40">
        <f t="shared" ref="N116:O116" si="35">SUM(N104:N115)</f>
        <v>0</v>
      </c>
      <c r="O116" s="40">
        <f t="shared" si="35"/>
        <v>0</v>
      </c>
    </row>
    <row r="117" spans="2:18" x14ac:dyDescent="0.25">
      <c r="B117" s="7">
        <v>1</v>
      </c>
      <c r="C117" s="8"/>
      <c r="D117" s="101"/>
      <c r="E117" s="101"/>
      <c r="F117" s="101"/>
      <c r="G117" s="6" t="str">
        <f>IF(D117="SI",(C117*1),"")</f>
        <v/>
      </c>
      <c r="H117" s="6" t="str">
        <f>IF(E117="SI",(C117*1),"")</f>
        <v/>
      </c>
      <c r="I117" s="6" t="str">
        <f>IF(F117="SI",(C117*1),"")</f>
        <v/>
      </c>
    </row>
    <row r="118" spans="2:18" x14ac:dyDescent="0.25">
      <c r="B118" s="7">
        <v>2</v>
      </c>
      <c r="C118" s="8"/>
      <c r="D118" s="101"/>
      <c r="E118" s="101"/>
      <c r="F118" s="101"/>
      <c r="G118" s="6" t="str">
        <f t="shared" ref="G118:G127" si="36">IF(D118="SI",(C118*1),"")</f>
        <v/>
      </c>
      <c r="H118" s="6" t="str">
        <f t="shared" ref="H118:H127" si="37">IF(E118="SI",(C118*1),"")</f>
        <v/>
      </c>
      <c r="I118" s="6" t="str">
        <f t="shared" ref="I118:I127" si="38">IF(F118="SI",(C118*1),"")</f>
        <v/>
      </c>
    </row>
    <row r="119" spans="2:18" x14ac:dyDescent="0.25">
      <c r="B119" s="7">
        <v>3</v>
      </c>
      <c r="C119" s="8"/>
      <c r="D119" s="101"/>
      <c r="E119" s="101"/>
      <c r="F119" s="101"/>
      <c r="G119" s="6" t="str">
        <f t="shared" si="36"/>
        <v/>
      </c>
      <c r="H119" s="6" t="str">
        <f t="shared" si="37"/>
        <v/>
      </c>
      <c r="I119" s="6" t="str">
        <f t="shared" si="38"/>
        <v/>
      </c>
      <c r="L119" s="48"/>
      <c r="M119" s="48"/>
      <c r="N119" s="49"/>
    </row>
    <row r="120" spans="2:18" x14ac:dyDescent="0.25">
      <c r="B120" s="7">
        <v>4</v>
      </c>
      <c r="C120" s="8"/>
      <c r="D120" s="101"/>
      <c r="E120" s="101"/>
      <c r="F120" s="101"/>
      <c r="G120" s="6" t="str">
        <f t="shared" si="36"/>
        <v/>
      </c>
      <c r="H120" s="6" t="str">
        <f t="shared" si="37"/>
        <v/>
      </c>
      <c r="I120" s="6" t="str">
        <f t="shared" si="38"/>
        <v/>
      </c>
      <c r="L120" s="48"/>
      <c r="M120" s="48"/>
      <c r="N120" s="49"/>
    </row>
    <row r="121" spans="2:18" x14ac:dyDescent="0.25">
      <c r="B121" s="7">
        <v>5</v>
      </c>
      <c r="C121" s="8"/>
      <c r="D121" s="101"/>
      <c r="E121" s="101"/>
      <c r="F121" s="101"/>
      <c r="G121" s="6" t="str">
        <f t="shared" si="36"/>
        <v/>
      </c>
      <c r="H121" s="6" t="str">
        <f t="shared" si="37"/>
        <v/>
      </c>
      <c r="I121" s="6" t="str">
        <f t="shared" si="38"/>
        <v/>
      </c>
      <c r="L121" s="243" t="s">
        <v>281</v>
      </c>
      <c r="M121" s="243"/>
      <c r="N121" s="243"/>
      <c r="O121" s="243"/>
    </row>
    <row r="122" spans="2:18" x14ac:dyDescent="0.25">
      <c r="B122" s="7">
        <v>6</v>
      </c>
      <c r="C122" s="8"/>
      <c r="D122" s="101"/>
      <c r="E122" s="101"/>
      <c r="F122" s="101"/>
      <c r="G122" s="6" t="str">
        <f t="shared" si="36"/>
        <v/>
      </c>
      <c r="H122" s="6" t="str">
        <f t="shared" si="37"/>
        <v/>
      </c>
      <c r="I122" s="6" t="str">
        <f t="shared" si="38"/>
        <v/>
      </c>
      <c r="L122" s="242" t="str">
        <f>CONCATENATE("PRESIDENTE COMISIÓN DE INVESTIGACIÓN DE "," ",L101)</f>
        <v xml:space="preserve">PRESIDENTE COMISIÓN DE INVESTIGACIÓN DE  </v>
      </c>
      <c r="M122" s="242"/>
      <c r="N122" s="242"/>
      <c r="O122" s="242"/>
    </row>
    <row r="123" spans="2:18" x14ac:dyDescent="0.25">
      <c r="B123" s="7">
        <v>7</v>
      </c>
      <c r="C123" s="8"/>
      <c r="D123" s="101"/>
      <c r="E123" s="101"/>
      <c r="F123" s="101"/>
      <c r="G123" s="6" t="str">
        <f t="shared" si="36"/>
        <v/>
      </c>
      <c r="H123" s="6" t="str">
        <f t="shared" si="37"/>
        <v/>
      </c>
      <c r="I123" s="6" t="str">
        <f t="shared" si="38"/>
        <v/>
      </c>
      <c r="N123" s="49"/>
    </row>
    <row r="124" spans="2:18" x14ac:dyDescent="0.25">
      <c r="B124" s="7">
        <v>8</v>
      </c>
      <c r="C124" s="8"/>
      <c r="D124" s="101"/>
      <c r="E124" s="101"/>
      <c r="F124" s="101"/>
      <c r="G124" s="6" t="str">
        <f t="shared" si="36"/>
        <v/>
      </c>
      <c r="H124" s="6" t="str">
        <f t="shared" si="37"/>
        <v/>
      </c>
      <c r="I124" s="6" t="str">
        <f t="shared" si="38"/>
        <v/>
      </c>
    </row>
    <row r="125" spans="2:18" x14ac:dyDescent="0.25">
      <c r="B125" s="7">
        <v>9</v>
      </c>
      <c r="C125" s="8"/>
      <c r="D125" s="101"/>
      <c r="E125" s="101"/>
      <c r="F125" s="101"/>
      <c r="G125" s="6" t="str">
        <f t="shared" si="36"/>
        <v/>
      </c>
      <c r="H125" s="6" t="str">
        <f t="shared" si="37"/>
        <v/>
      </c>
      <c r="I125" s="6" t="str">
        <f t="shared" si="38"/>
        <v/>
      </c>
    </row>
    <row r="126" spans="2:18" x14ac:dyDescent="0.25">
      <c r="B126" s="7">
        <v>10</v>
      </c>
      <c r="C126" s="8"/>
      <c r="D126" s="101"/>
      <c r="E126" s="101"/>
      <c r="F126" s="101"/>
      <c r="G126" s="6" t="str">
        <f t="shared" si="36"/>
        <v/>
      </c>
      <c r="H126" s="6" t="str">
        <f t="shared" si="37"/>
        <v/>
      </c>
      <c r="I126" s="6" t="str">
        <f t="shared" si="38"/>
        <v/>
      </c>
    </row>
    <row r="127" spans="2:18" x14ac:dyDescent="0.25">
      <c r="B127" s="7" t="s">
        <v>275</v>
      </c>
      <c r="C127" s="8"/>
      <c r="D127" s="101"/>
      <c r="E127" s="101"/>
      <c r="F127" s="101"/>
      <c r="G127" s="6" t="str">
        <f t="shared" si="36"/>
        <v/>
      </c>
      <c r="H127" s="6" t="str">
        <f t="shared" si="37"/>
        <v/>
      </c>
      <c r="I127" s="6" t="str">
        <f t="shared" si="38"/>
        <v/>
      </c>
    </row>
    <row r="128" spans="2:18" x14ac:dyDescent="0.25">
      <c r="C128" s="16">
        <f>SUM(C117:C127)</f>
        <v>0</v>
      </c>
      <c r="G128" s="16">
        <f>SUM(G117:G127)</f>
        <v>0</v>
      </c>
      <c r="H128" s="16">
        <f t="shared" ref="H128" si="39">SUM(H117:H127)</f>
        <v>0</v>
      </c>
      <c r="I128" s="16">
        <f t="shared" ref="I128" si="40">SUM(I117:I127)</f>
        <v>0</v>
      </c>
    </row>
    <row r="131" spans="2:9" x14ac:dyDescent="0.25">
      <c r="B131" s="241" t="s">
        <v>281</v>
      </c>
      <c r="C131" s="241"/>
      <c r="D131" s="241"/>
      <c r="E131" s="241"/>
      <c r="F131" s="241"/>
      <c r="G131" s="241"/>
      <c r="H131" s="241"/>
      <c r="I131" s="241"/>
    </row>
    <row r="132" spans="2:9" x14ac:dyDescent="0.25">
      <c r="B132" s="240" t="str">
        <f>CONCATENATE("SECRETARIA DE CARRERA"," ",C115)</f>
        <v xml:space="preserve">SECRETARIA DE CARRERA </v>
      </c>
      <c r="C132" s="240"/>
      <c r="D132" s="240"/>
      <c r="E132" s="240"/>
      <c r="F132" s="240"/>
      <c r="G132" s="240"/>
      <c r="H132" s="240"/>
      <c r="I132" s="240"/>
    </row>
    <row r="134" spans="2:9" x14ac:dyDescent="0.25">
      <c r="B134" s="10" t="s">
        <v>253</v>
      </c>
      <c r="C134" s="9"/>
    </row>
    <row r="135" spans="2:9" x14ac:dyDescent="0.25">
      <c r="B135" s="14" t="s">
        <v>255</v>
      </c>
      <c r="C135" s="14" t="s">
        <v>256</v>
      </c>
      <c r="D135" s="14" t="s">
        <v>257</v>
      </c>
      <c r="E135" s="14" t="s">
        <v>258</v>
      </c>
      <c r="F135" s="14" t="s">
        <v>259</v>
      </c>
      <c r="G135" s="14" t="s">
        <v>257</v>
      </c>
      <c r="H135" s="14" t="s">
        <v>258</v>
      </c>
      <c r="I135" s="14" t="s">
        <v>259</v>
      </c>
    </row>
    <row r="136" spans="2:9" x14ac:dyDescent="0.25">
      <c r="B136" s="7">
        <v>1</v>
      </c>
      <c r="C136" s="8"/>
      <c r="D136" s="101"/>
      <c r="E136" s="101"/>
      <c r="F136" s="101"/>
      <c r="G136" s="6" t="str">
        <f>IF(D136="SI",(C136*1),"")</f>
        <v/>
      </c>
      <c r="H136" s="6" t="str">
        <f>IF(E136="SI",(C136*1),"")</f>
        <v/>
      </c>
      <c r="I136" s="6" t="str">
        <f>IF(F136="SI",(C136*1),"")</f>
        <v/>
      </c>
    </row>
    <row r="137" spans="2:9" ht="15.75" customHeight="1" x14ac:dyDescent="0.25">
      <c r="B137" s="7">
        <v>2</v>
      </c>
      <c r="C137" s="8"/>
      <c r="D137" s="101"/>
      <c r="E137" s="101"/>
      <c r="F137" s="101"/>
      <c r="G137" s="6" t="str">
        <f t="shared" ref="G137:G146" si="41">IF(D137="SI",(C137*1),"")</f>
        <v/>
      </c>
      <c r="H137" s="6" t="str">
        <f t="shared" ref="H137:H146" si="42">IF(E137="SI",(C137*1),"")</f>
        <v/>
      </c>
      <c r="I137" s="6" t="str">
        <f t="shared" ref="I137:I146" si="43">IF(F137="SI",(C137*1),"")</f>
        <v/>
      </c>
    </row>
    <row r="138" spans="2:9" x14ac:dyDescent="0.25">
      <c r="B138" s="7">
        <v>3</v>
      </c>
      <c r="C138" s="8"/>
      <c r="D138" s="101"/>
      <c r="E138" s="101"/>
      <c r="F138" s="101"/>
      <c r="G138" s="6" t="str">
        <f t="shared" si="41"/>
        <v/>
      </c>
      <c r="H138" s="6" t="str">
        <f t="shared" si="42"/>
        <v/>
      </c>
      <c r="I138" s="6" t="str">
        <f t="shared" si="43"/>
        <v/>
      </c>
    </row>
    <row r="139" spans="2:9" x14ac:dyDescent="0.25">
      <c r="B139" s="7">
        <v>4</v>
      </c>
      <c r="C139" s="8"/>
      <c r="D139" s="101"/>
      <c r="E139" s="101"/>
      <c r="F139" s="101"/>
      <c r="G139" s="6" t="str">
        <f t="shared" si="41"/>
        <v/>
      </c>
      <c r="H139" s="6" t="str">
        <f t="shared" si="42"/>
        <v/>
      </c>
      <c r="I139" s="6" t="str">
        <f t="shared" si="43"/>
        <v/>
      </c>
    </row>
    <row r="140" spans="2:9" x14ac:dyDescent="0.25">
      <c r="B140" s="7">
        <v>5</v>
      </c>
      <c r="C140" s="8"/>
      <c r="D140" s="101"/>
      <c r="E140" s="101"/>
      <c r="F140" s="101"/>
      <c r="G140" s="6" t="str">
        <f t="shared" si="41"/>
        <v/>
      </c>
      <c r="H140" s="6" t="str">
        <f t="shared" si="42"/>
        <v/>
      </c>
      <c r="I140" s="6" t="str">
        <f t="shared" si="43"/>
        <v/>
      </c>
    </row>
    <row r="141" spans="2:9" x14ac:dyDescent="0.25">
      <c r="B141" s="7">
        <v>6</v>
      </c>
      <c r="C141" s="8"/>
      <c r="D141" s="101"/>
      <c r="E141" s="101"/>
      <c r="F141" s="101"/>
      <c r="G141" s="6" t="str">
        <f t="shared" si="41"/>
        <v/>
      </c>
      <c r="H141" s="6" t="str">
        <f t="shared" si="42"/>
        <v/>
      </c>
      <c r="I141" s="6" t="str">
        <f t="shared" si="43"/>
        <v/>
      </c>
    </row>
    <row r="142" spans="2:9" x14ac:dyDescent="0.25">
      <c r="B142" s="7">
        <v>7</v>
      </c>
      <c r="C142" s="8"/>
      <c r="D142" s="101"/>
      <c r="E142" s="101"/>
      <c r="F142" s="101"/>
      <c r="G142" s="6" t="str">
        <f t="shared" si="41"/>
        <v/>
      </c>
      <c r="H142" s="6" t="str">
        <f t="shared" si="42"/>
        <v/>
      </c>
      <c r="I142" s="6" t="str">
        <f t="shared" si="43"/>
        <v/>
      </c>
    </row>
    <row r="143" spans="2:9" x14ac:dyDescent="0.25">
      <c r="B143" s="7">
        <v>8</v>
      </c>
      <c r="C143" s="8"/>
      <c r="D143" s="101"/>
      <c r="E143" s="101"/>
      <c r="F143" s="101"/>
      <c r="G143" s="6" t="str">
        <f t="shared" si="41"/>
        <v/>
      </c>
      <c r="H143" s="6" t="str">
        <f t="shared" si="42"/>
        <v/>
      </c>
      <c r="I143" s="6" t="str">
        <f t="shared" si="43"/>
        <v/>
      </c>
    </row>
    <row r="144" spans="2:9" x14ac:dyDescent="0.25">
      <c r="B144" s="7">
        <v>9</v>
      </c>
      <c r="C144" s="8"/>
      <c r="D144" s="101"/>
      <c r="E144" s="101"/>
      <c r="F144" s="101"/>
      <c r="G144" s="6" t="str">
        <f t="shared" si="41"/>
        <v/>
      </c>
      <c r="H144" s="6" t="str">
        <f t="shared" si="42"/>
        <v/>
      </c>
      <c r="I144" s="6" t="str">
        <f t="shared" si="43"/>
        <v/>
      </c>
    </row>
    <row r="145" spans="2:9" x14ac:dyDescent="0.25">
      <c r="B145" s="7">
        <v>10</v>
      </c>
      <c r="C145" s="8"/>
      <c r="D145" s="101"/>
      <c r="E145" s="101"/>
      <c r="F145" s="101"/>
      <c r="G145" s="6" t="str">
        <f t="shared" si="41"/>
        <v/>
      </c>
      <c r="H145" s="6" t="str">
        <f t="shared" si="42"/>
        <v/>
      </c>
      <c r="I145" s="6" t="str">
        <f t="shared" si="43"/>
        <v/>
      </c>
    </row>
    <row r="146" spans="2:9" x14ac:dyDescent="0.25">
      <c r="B146" s="7" t="s">
        <v>275</v>
      </c>
      <c r="C146" s="8"/>
      <c r="D146" s="101"/>
      <c r="E146" s="101"/>
      <c r="F146" s="101"/>
      <c r="G146" s="6" t="str">
        <f t="shared" si="41"/>
        <v/>
      </c>
      <c r="H146" s="6" t="str">
        <f t="shared" si="42"/>
        <v/>
      </c>
      <c r="I146" s="6" t="str">
        <f t="shared" si="43"/>
        <v/>
      </c>
    </row>
    <row r="147" spans="2:9" x14ac:dyDescent="0.25">
      <c r="C147" s="16">
        <f>SUM(C136:C146)</f>
        <v>0</v>
      </c>
      <c r="G147" s="16">
        <f>SUM(G136:G146)</f>
        <v>0</v>
      </c>
      <c r="H147" s="16">
        <f t="shared" ref="H147" si="44">SUM(H136:H146)</f>
        <v>0</v>
      </c>
      <c r="I147" s="16">
        <f t="shared" ref="I147" si="45">SUM(I136:I146)</f>
        <v>0</v>
      </c>
    </row>
    <row r="150" spans="2:9" x14ac:dyDescent="0.25">
      <c r="B150" s="241" t="s">
        <v>281</v>
      </c>
      <c r="C150" s="241"/>
      <c r="D150" s="241"/>
      <c r="E150" s="241"/>
      <c r="F150" s="241"/>
      <c r="G150" s="241"/>
      <c r="H150" s="241"/>
      <c r="I150" s="241"/>
    </row>
    <row r="151" spans="2:9" x14ac:dyDescent="0.25">
      <c r="B151" s="240" t="str">
        <f>CONCATENATE("SECRETARIA DE CARRERA"," ",C134)</f>
        <v xml:space="preserve">SECRETARIA DE CARRERA </v>
      </c>
      <c r="C151" s="240"/>
      <c r="D151" s="240"/>
      <c r="E151" s="240"/>
      <c r="F151" s="240"/>
      <c r="G151" s="240"/>
      <c r="H151" s="240"/>
      <c r="I151" s="240"/>
    </row>
    <row r="152" spans="2:9" x14ac:dyDescent="0.25">
      <c r="B152" s="110"/>
      <c r="C152" s="110"/>
      <c r="D152" s="110"/>
      <c r="E152" s="110"/>
      <c r="F152" s="110"/>
      <c r="G152" s="110"/>
      <c r="H152" s="110"/>
      <c r="I152" s="110"/>
    </row>
    <row r="153" spans="2:9" x14ac:dyDescent="0.25">
      <c r="B153" s="10" t="s">
        <v>253</v>
      </c>
      <c r="C153" s="9"/>
    </row>
    <row r="154" spans="2:9" x14ac:dyDescent="0.25">
      <c r="B154" s="15" t="s">
        <v>255</v>
      </c>
      <c r="C154" s="15" t="s">
        <v>256</v>
      </c>
      <c r="D154" s="15" t="s">
        <v>257</v>
      </c>
      <c r="E154" s="15" t="s">
        <v>258</v>
      </c>
      <c r="F154" s="15" t="s">
        <v>259</v>
      </c>
      <c r="G154" s="15" t="s">
        <v>257</v>
      </c>
      <c r="H154" s="15" t="s">
        <v>258</v>
      </c>
      <c r="I154" s="15" t="s">
        <v>259</v>
      </c>
    </row>
    <row r="155" spans="2:9" x14ac:dyDescent="0.25">
      <c r="B155" s="7">
        <v>1</v>
      </c>
      <c r="C155" s="8"/>
      <c r="D155" s="101"/>
      <c r="E155" s="101"/>
      <c r="F155" s="101"/>
      <c r="G155" s="6" t="str">
        <f>IF(D155="SI",(C155*1),"")</f>
        <v/>
      </c>
      <c r="H155" s="6" t="str">
        <f>IF(E155="SI",(C155*1),"")</f>
        <v/>
      </c>
      <c r="I155" s="6" t="str">
        <f>IF(F155="SI",(C155*1),"")</f>
        <v/>
      </c>
    </row>
    <row r="156" spans="2:9" x14ac:dyDescent="0.25">
      <c r="B156" s="7">
        <v>2</v>
      </c>
      <c r="C156" s="8"/>
      <c r="D156" s="101"/>
      <c r="E156" s="101"/>
      <c r="F156" s="101"/>
      <c r="G156" s="6" t="str">
        <f t="shared" ref="G156:G165" si="46">IF(D156="SI",(C156*1),"")</f>
        <v/>
      </c>
      <c r="H156" s="6" t="str">
        <f t="shared" ref="H156:H165" si="47">IF(E156="SI",(C156*1),"")</f>
        <v/>
      </c>
      <c r="I156" s="6" t="str">
        <f t="shared" ref="I156:I165" si="48">IF(F156="SI",(C156*1),"")</f>
        <v/>
      </c>
    </row>
    <row r="157" spans="2:9" x14ac:dyDescent="0.25">
      <c r="B157" s="7">
        <v>3</v>
      </c>
      <c r="C157" s="8"/>
      <c r="D157" s="101"/>
      <c r="E157" s="101"/>
      <c r="F157" s="101"/>
      <c r="G157" s="6" t="str">
        <f t="shared" si="46"/>
        <v/>
      </c>
      <c r="H157" s="6" t="str">
        <f t="shared" si="47"/>
        <v/>
      </c>
      <c r="I157" s="6" t="str">
        <f t="shared" si="48"/>
        <v/>
      </c>
    </row>
    <row r="158" spans="2:9" x14ac:dyDescent="0.25">
      <c r="B158" s="7">
        <v>4</v>
      </c>
      <c r="C158" s="8"/>
      <c r="D158" s="101"/>
      <c r="E158" s="101"/>
      <c r="F158" s="101"/>
      <c r="G158" s="6" t="str">
        <f t="shared" si="46"/>
        <v/>
      </c>
      <c r="H158" s="6" t="str">
        <f t="shared" si="47"/>
        <v/>
      </c>
      <c r="I158" s="6" t="str">
        <f t="shared" si="48"/>
        <v/>
      </c>
    </row>
    <row r="159" spans="2:9" x14ac:dyDescent="0.25">
      <c r="B159" s="7">
        <v>5</v>
      </c>
      <c r="C159" s="8"/>
      <c r="D159" s="101"/>
      <c r="E159" s="101"/>
      <c r="F159" s="101"/>
      <c r="G159" s="6" t="str">
        <f t="shared" si="46"/>
        <v/>
      </c>
      <c r="H159" s="6" t="str">
        <f t="shared" si="47"/>
        <v/>
      </c>
      <c r="I159" s="6" t="str">
        <f t="shared" si="48"/>
        <v/>
      </c>
    </row>
    <row r="160" spans="2:9" x14ac:dyDescent="0.25">
      <c r="B160" s="7">
        <v>6</v>
      </c>
      <c r="C160" s="8"/>
      <c r="D160" s="101"/>
      <c r="E160" s="101"/>
      <c r="F160" s="101"/>
      <c r="G160" s="6" t="str">
        <f t="shared" si="46"/>
        <v/>
      </c>
      <c r="H160" s="6" t="str">
        <f t="shared" si="47"/>
        <v/>
      </c>
      <c r="I160" s="6" t="str">
        <f t="shared" si="48"/>
        <v/>
      </c>
    </row>
    <row r="161" spans="2:9" x14ac:dyDescent="0.25">
      <c r="B161" s="7">
        <v>7</v>
      </c>
      <c r="C161" s="8"/>
      <c r="D161" s="101"/>
      <c r="E161" s="101"/>
      <c r="F161" s="101"/>
      <c r="G161" s="6" t="str">
        <f t="shared" si="46"/>
        <v/>
      </c>
      <c r="H161" s="6" t="str">
        <f t="shared" si="47"/>
        <v/>
      </c>
      <c r="I161" s="6" t="str">
        <f t="shared" si="48"/>
        <v/>
      </c>
    </row>
    <row r="162" spans="2:9" x14ac:dyDescent="0.25">
      <c r="B162" s="7">
        <v>8</v>
      </c>
      <c r="C162" s="8"/>
      <c r="D162" s="101"/>
      <c r="E162" s="101"/>
      <c r="F162" s="101"/>
      <c r="G162" s="6" t="str">
        <f t="shared" si="46"/>
        <v/>
      </c>
      <c r="H162" s="6" t="str">
        <f t="shared" si="47"/>
        <v/>
      </c>
      <c r="I162" s="6" t="str">
        <f t="shared" si="48"/>
        <v/>
      </c>
    </row>
    <row r="163" spans="2:9" x14ac:dyDescent="0.25">
      <c r="B163" s="7">
        <v>9</v>
      </c>
      <c r="C163" s="8"/>
      <c r="D163" s="101"/>
      <c r="E163" s="101"/>
      <c r="F163" s="101"/>
      <c r="G163" s="6" t="str">
        <f t="shared" si="46"/>
        <v/>
      </c>
      <c r="H163" s="6" t="str">
        <f t="shared" si="47"/>
        <v/>
      </c>
      <c r="I163" s="6" t="str">
        <f t="shared" si="48"/>
        <v/>
      </c>
    </row>
    <row r="164" spans="2:9" x14ac:dyDescent="0.25">
      <c r="B164" s="7">
        <v>10</v>
      </c>
      <c r="C164" s="8"/>
      <c r="D164" s="101"/>
      <c r="E164" s="101"/>
      <c r="F164" s="101"/>
      <c r="G164" s="6" t="str">
        <f t="shared" si="46"/>
        <v/>
      </c>
      <c r="H164" s="6" t="str">
        <f t="shared" si="47"/>
        <v/>
      </c>
      <c r="I164" s="6" t="str">
        <f t="shared" si="48"/>
        <v/>
      </c>
    </row>
    <row r="165" spans="2:9" x14ac:dyDescent="0.25">
      <c r="B165" s="7" t="s">
        <v>275</v>
      </c>
      <c r="C165" s="8"/>
      <c r="D165" s="101"/>
      <c r="E165" s="101"/>
      <c r="F165" s="101"/>
      <c r="G165" s="6" t="str">
        <f t="shared" si="46"/>
        <v/>
      </c>
      <c r="H165" s="6" t="str">
        <f t="shared" si="47"/>
        <v/>
      </c>
      <c r="I165" s="6" t="str">
        <f t="shared" si="48"/>
        <v/>
      </c>
    </row>
    <row r="166" spans="2:9" x14ac:dyDescent="0.25">
      <c r="C166" s="16">
        <f>SUM(C155:C165)</f>
        <v>0</v>
      </c>
      <c r="G166" s="16">
        <f>SUM(G155:G165)</f>
        <v>0</v>
      </c>
      <c r="H166" s="16">
        <f t="shared" ref="H166" si="49">SUM(H155:H165)</f>
        <v>0</v>
      </c>
      <c r="I166" s="16">
        <f t="shared" ref="I166" si="50">SUM(I155:I165)</f>
        <v>0</v>
      </c>
    </row>
    <row r="168" spans="2:9" ht="7.5" customHeight="1" x14ac:dyDescent="0.25"/>
    <row r="169" spans="2:9" x14ac:dyDescent="0.25">
      <c r="B169" s="241" t="s">
        <v>281</v>
      </c>
      <c r="C169" s="241"/>
      <c r="D169" s="241"/>
      <c r="E169" s="241"/>
      <c r="F169" s="241"/>
      <c r="G169" s="241"/>
      <c r="H169" s="241"/>
      <c r="I169" s="241"/>
    </row>
    <row r="170" spans="2:9" x14ac:dyDescent="0.25">
      <c r="B170" s="240" t="str">
        <f>CONCATENATE("SECRETARIA DE CARRERA"," ",C151)</f>
        <v xml:space="preserve">SECRETARIA DE CARRERA </v>
      </c>
      <c r="C170" s="240"/>
      <c r="D170" s="240"/>
      <c r="E170" s="240"/>
      <c r="F170" s="240"/>
      <c r="G170" s="240"/>
      <c r="H170" s="240"/>
      <c r="I170" s="240"/>
    </row>
    <row r="171" spans="2:9" x14ac:dyDescent="0.25">
      <c r="B171" s="110"/>
      <c r="C171" s="110"/>
      <c r="D171" s="110"/>
      <c r="E171" s="110"/>
      <c r="F171" s="110"/>
      <c r="G171" s="110"/>
      <c r="H171" s="110"/>
      <c r="I171" s="110"/>
    </row>
    <row r="172" spans="2:9" ht="18" customHeight="1" x14ac:dyDescent="0.25">
      <c r="G172" s="248" t="s">
        <v>412</v>
      </c>
      <c r="H172" s="248"/>
      <c r="I172" s="248"/>
    </row>
    <row r="173" spans="2:9" x14ac:dyDescent="0.25">
      <c r="C173" s="71" t="s">
        <v>256</v>
      </c>
      <c r="G173" s="15" t="s">
        <v>257</v>
      </c>
      <c r="H173" s="15" t="s">
        <v>258</v>
      </c>
      <c r="I173" s="15" t="s">
        <v>259</v>
      </c>
    </row>
    <row r="174" spans="2:9" x14ac:dyDescent="0.25">
      <c r="C174" s="6">
        <f>+C166+C147+C128+C106+C87+C68+C50+C32+C14</f>
        <v>0</v>
      </c>
      <c r="G174" s="6">
        <f>+G166+G147+G128+G106+G87+G68+G50+G32+G14</f>
        <v>0</v>
      </c>
      <c r="H174" s="6">
        <f>+H166+H147+H128+H106+H87+H68+H50+H32+H14</f>
        <v>0</v>
      </c>
      <c r="I174" s="6">
        <f t="shared" ref="I174" si="51">+I166+I147+I128+I106+I87+I68+I50+I32+I14</f>
        <v>0</v>
      </c>
    </row>
    <row r="175" spans="2:9" ht="3.75" customHeight="1" x14ac:dyDescent="0.25"/>
  </sheetData>
  <sheetProtection formatColumns="0" formatRows="0" selectLockedCells="1"/>
  <mergeCells count="35">
    <mergeCell ref="K1:N1"/>
    <mergeCell ref="K14:O14"/>
    <mergeCell ref="L18:N18"/>
    <mergeCell ref="L19:N19"/>
    <mergeCell ref="G172:I172"/>
    <mergeCell ref="B53:I53"/>
    <mergeCell ref="B109:I109"/>
    <mergeCell ref="B110:I110"/>
    <mergeCell ref="B91:I91"/>
    <mergeCell ref="B131:I131"/>
    <mergeCell ref="B132:I132"/>
    <mergeCell ref="B150:I150"/>
    <mergeCell ref="B151:I151"/>
    <mergeCell ref="B169:I169"/>
    <mergeCell ref="K15:O15"/>
    <mergeCell ref="L100:N100"/>
    <mergeCell ref="L122:O122"/>
    <mergeCell ref="B52:I52"/>
    <mergeCell ref="B72:I72"/>
    <mergeCell ref="B71:I71"/>
    <mergeCell ref="B90:I90"/>
    <mergeCell ref="L95:N95"/>
    <mergeCell ref="L96:N96"/>
    <mergeCell ref="L54:N54"/>
    <mergeCell ref="L53:N53"/>
    <mergeCell ref="L61:N61"/>
    <mergeCell ref="L62:N62"/>
    <mergeCell ref="L52:N52"/>
    <mergeCell ref="L101:N101"/>
    <mergeCell ref="L121:O121"/>
    <mergeCell ref="B170:I170"/>
    <mergeCell ref="B17:I17"/>
    <mergeCell ref="B18:I18"/>
    <mergeCell ref="B35:I35"/>
    <mergeCell ref="B34:I34"/>
  </mergeCells>
  <dataValidations count="5">
    <dataValidation type="list" allowBlank="1" showInputMessage="1" showErrorMessage="1" errorTitle="ERROR" error="Seleccione de la lista" promptTitle="Seleccione de la lista" prompt="SI: El nivel tiene planificadas horas prácticas/vinculación/titulación_x000a_NO: El nivel no tiene planificadas horas prácticas/vinculación/titulación" sqref="D3:F13 D21:F31 D39:F49 D57:F67 D76:F86 D95:F105 D117:F127 D136:F146 D155:F165">
      <formula1>"SI, NO"</formula1>
    </dataValidation>
    <dataValidation type="list" allowBlank="1" showInputMessage="1" showErrorMessage="1" sqref="M119:M120 M65:M90">
      <formula1>"Cat 1: Mayor a 35, Cat 2: 31 - 35, Cat 3: 26 - 30, Cat 4: 21 - 25, Cat 5: 20 o menos"</formula1>
    </dataValidation>
    <dataValidation type="list" allowBlank="1" showInputMessage="1" showErrorMessage="1" sqref="L3:L11">
      <formula1>$R$2:$R$88</formula1>
    </dataValidation>
    <dataValidation type="list" allowBlank="1" showInputMessage="1" showErrorMessage="1" sqref="C1 C19 C37 C55 C74 C93 C115 C134 C153">
      <formula1>$R$2:$R$89</formula1>
    </dataValidation>
    <dataValidation type="list" allowBlank="1" showInputMessage="1" showErrorMessage="1" sqref="L19:N19 L62:N62 L101:N101">
      <formula1>$R$91:$R$114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2" ma:contentTypeDescription="Crear nuevo documento." ma:contentTypeScope="" ma:versionID="b05d93db08c6a02fc167dcabb5cdb72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bedc1b68e15b2cd3dc0b0251a4d180b0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7B50C2-25DE-404D-8447-4882D283CD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14CB02-2E32-48DA-8F31-1CF1EAEF8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3F89EE-6ECD-4F7A-98AE-28C97020C46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Titulares</vt:lpstr>
      <vt:lpstr>No titulares</vt:lpstr>
      <vt:lpstr>Datos iniciales</vt:lpstr>
      <vt:lpstr>'No titulares'!Títulos_a_imprimir</vt:lpstr>
      <vt:lpstr>Titulares!Títulos_a_imprimir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revision/>
  <dcterms:created xsi:type="dcterms:W3CDTF">2018-08-13T14:20:22Z</dcterms:created>
  <dcterms:modified xsi:type="dcterms:W3CDTF">2020-06-18T16:00:25Z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  <property fmtid="{D5CDD505-2E9C-101B-9397-08002B2CF9AE}" pid="3" name="AuthorIds_UIVersion_16384">
    <vt:lpwstr>6</vt:lpwstr>
  </property>
  <property fmtid="{D5CDD505-2E9C-101B-9397-08002B2CF9AE}" pid="4" name="AuthorIds_UIVersion_17920">
    <vt:lpwstr>6</vt:lpwstr>
  </property>
  <property fmtid="{D5CDD505-2E9C-101B-9397-08002B2CF9AE}" pid="5" name="AuthorIds_UIVersion_22528">
    <vt:lpwstr>25,24</vt:lpwstr>
  </property>
  <property fmtid="{D5CDD505-2E9C-101B-9397-08002B2CF9AE}" pid="6" name="AuthorIds_UIVersion_1024">
    <vt:lpwstr>6</vt:lpwstr>
  </property>
</Properties>
</file>