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stuAuxiliar\Universidad Laica Eloy Alfaro de Manabí\GESTI�N Y ASEGURAMIENTO DE LA CALIDAD - Documentos\GAC\GP\PROCESOS\NoAprobados\Vinculacion\PVV-01 PLANIFICACION V2\formatos\"/>
    </mc:Choice>
  </mc:AlternateContent>
  <xr:revisionPtr revIDLastSave="6" documentId="11_80832FCC4266AE21EBB6056C56644F20850BB6C8" xr6:coauthVersionLast="45" xr6:coauthVersionMax="45" xr10:uidLastSave="{BE698AAC-2592-4470-B8A2-E9555F6D2BCF}"/>
  <bookViews>
    <workbookView xWindow="-120" yWindow="-120" windowWidth="24240" windowHeight="13140" tabRatio="907" xr2:uid="{00000000-000D-0000-FFFF-FFFF00000000}"/>
  </bookViews>
  <sheets>
    <sheet name="FORMATO FINAL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6" l="1"/>
  <c r="I44" i="6" l="1"/>
  <c r="K44" i="6" s="1"/>
  <c r="I43" i="6"/>
  <c r="J43" i="6" s="1"/>
  <c r="I42" i="6"/>
  <c r="K42" i="6" s="1"/>
  <c r="I37" i="6"/>
  <c r="L37" i="6" s="1"/>
  <c r="I36" i="6"/>
  <c r="K36" i="6" s="1"/>
  <c r="I35" i="6"/>
  <c r="J35" i="6" s="1"/>
  <c r="I34" i="6"/>
  <c r="K34" i="6" s="1"/>
  <c r="I33" i="6"/>
  <c r="L33" i="6" s="1"/>
  <c r="I32" i="6"/>
  <c r="K32" i="6" s="1"/>
  <c r="I31" i="6"/>
  <c r="J31" i="6" s="1"/>
  <c r="I30" i="6"/>
  <c r="K30" i="6" s="1"/>
  <c r="I29" i="6"/>
  <c r="L29" i="6" s="1"/>
  <c r="I28" i="6"/>
  <c r="K28" i="6" s="1"/>
  <c r="L23" i="6"/>
  <c r="I22" i="6"/>
  <c r="K22" i="6" s="1"/>
  <c r="I21" i="6"/>
  <c r="J21" i="6" s="1"/>
  <c r="I20" i="6"/>
  <c r="K20" i="6" s="1"/>
  <c r="I19" i="6"/>
  <c r="L19" i="6" s="1"/>
  <c r="I18" i="6"/>
  <c r="K18" i="6" s="1"/>
  <c r="I17" i="6"/>
  <c r="L17" i="6" s="1"/>
  <c r="J19" i="6" l="1"/>
  <c r="J23" i="6"/>
  <c r="L18" i="6"/>
  <c r="L20" i="6"/>
  <c r="L22" i="6"/>
  <c r="L28" i="6"/>
  <c r="L30" i="6"/>
  <c r="L32" i="6"/>
  <c r="L34" i="6"/>
  <c r="L36" i="6"/>
  <c r="L42" i="6"/>
  <c r="L44" i="6"/>
  <c r="J17" i="6"/>
  <c r="J29" i="6"/>
  <c r="J33" i="6"/>
  <c r="J37" i="6"/>
  <c r="K17" i="6"/>
  <c r="K19" i="6"/>
  <c r="K21" i="6"/>
  <c r="K23" i="6"/>
  <c r="K29" i="6"/>
  <c r="K31" i="6"/>
  <c r="K33" i="6"/>
  <c r="K35" i="6"/>
  <c r="K37" i="6"/>
  <c r="K43" i="6"/>
  <c r="L21" i="6"/>
  <c r="L31" i="6"/>
  <c r="L35" i="6"/>
  <c r="L43" i="6"/>
  <c r="J18" i="6"/>
  <c r="J20" i="6"/>
  <c r="J22" i="6"/>
  <c r="J28" i="6"/>
  <c r="J30" i="6"/>
  <c r="J32" i="6"/>
  <c r="J34" i="6"/>
  <c r="J36" i="6"/>
  <c r="J42" i="6"/>
  <c r="J44" i="6"/>
  <c r="K45" i="6" l="1"/>
  <c r="L45" i="6"/>
  <c r="J45" i="6"/>
  <c r="L46" i="6" l="1"/>
  <c r="J46" i="6"/>
  <c r="G46" i="6"/>
  <c r="E46" i="6"/>
</calcChain>
</file>

<file path=xl/sharedStrings.xml><?xml version="1.0" encoding="utf-8"?>
<sst xmlns="http://schemas.openxmlformats.org/spreadsheetml/2006/main" count="119" uniqueCount="107">
  <si>
    <t>NOMBRE DEL DOCUMENTO: INFORME DE REVISIÓN DE PROYECTOS DE VINCULACIÓN</t>
  </si>
  <si>
    <t>PROCEDIMIENTO: MANUAL DE PLANIFICACIÓN DE PROYECTOS DE INTERVENCIÓN SOCIAL</t>
  </si>
  <si>
    <t>REVISIÓN:   1</t>
  </si>
  <si>
    <r>
      <t xml:space="preserve">Página 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de </t>
    </r>
    <r>
      <rPr>
        <b/>
        <sz val="9"/>
        <color theme="1"/>
        <rFont val="Arial"/>
        <family val="2"/>
      </rPr>
      <t>3</t>
    </r>
  </si>
  <si>
    <r>
      <t xml:space="preserve"> </t>
    </r>
    <r>
      <rPr>
        <b/>
        <sz val="10"/>
        <rFont val="Arial Narrow"/>
        <family val="2"/>
      </rPr>
      <t>PERIÓDO ACADÉMICO</t>
    </r>
    <r>
      <rPr>
        <b/>
        <sz val="10"/>
        <color theme="0"/>
        <rFont val="Arial Narrow"/>
        <family val="2"/>
      </rPr>
      <t xml:space="preserve"> 2020  (1)</t>
    </r>
  </si>
  <si>
    <t>EVALUACION DE LOS PROGRAMAS / PROYECTOS DE VINCULACIÓN</t>
  </si>
  <si>
    <t>IDENTIFICACION DEL PROGRAMA / PROYECTO</t>
  </si>
  <si>
    <t xml:space="preserve">Nombre de la facultad/es participantes: </t>
  </si>
  <si>
    <t>Nombre de la carera/as participantes</t>
  </si>
  <si>
    <t>Nombre de programa</t>
  </si>
  <si>
    <t>Nombre del proyecto</t>
  </si>
  <si>
    <t>Nombre del docente líder del proyecto</t>
  </si>
  <si>
    <t>Nombre de los coordinadores por facultades o carreras</t>
  </si>
  <si>
    <t>Registre el número 1 en las celdas resaltados con amarillo, por el cumplimiento a cabalidad de cada ítems analizado, de lo contario 0</t>
  </si>
  <si>
    <t>CONTENDIO DEL DOCUMENTO</t>
  </si>
  <si>
    <t>INDICADORES DE EVALUACIÓN
(Los indicadores resaltados con color naranja son obligatorios)</t>
  </si>
  <si>
    <t>Resultado en %</t>
  </si>
  <si>
    <t>Cumple 
(68-100 %)</t>
  </si>
  <si>
    <t>C. Parcial 
(1-67 %)</t>
  </si>
  <si>
    <t>No Cumple  (0,0 %)</t>
  </si>
  <si>
    <t>OBSERVACIÓN</t>
  </si>
  <si>
    <t>1. Datos generales:</t>
  </si>
  <si>
    <t>Nombre o Título del Proyecto:</t>
  </si>
  <si>
    <t>Campos Amplios:</t>
  </si>
  <si>
    <t>Campos Específicos:</t>
  </si>
  <si>
    <t>Campos Detallados</t>
  </si>
  <si>
    <t>Línea de Vinculación:</t>
  </si>
  <si>
    <t>Estado del Proyecto:</t>
  </si>
  <si>
    <t>Código de Proyecto:</t>
  </si>
  <si>
    <t>Fecha Inicio Planificado:</t>
  </si>
  <si>
    <t>Fecha de Fin Planeado:</t>
  </si>
  <si>
    <t>Fecha de Fin Real:</t>
  </si>
  <si>
    <t>Convenios:</t>
  </si>
  <si>
    <t>Beneficiarios:</t>
  </si>
  <si>
    <t>Fuentes de información</t>
  </si>
  <si>
    <t>Cobertura y localización</t>
  </si>
  <si>
    <t>Alcance Territorial:</t>
  </si>
  <si>
    <t>Cantón o Cantones:</t>
  </si>
  <si>
    <t>Presupuesto:</t>
  </si>
  <si>
    <t>Línea de investigación</t>
  </si>
  <si>
    <r>
      <t xml:space="preserve">Página </t>
    </r>
    <r>
      <rPr>
        <b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 </t>
    </r>
    <r>
      <rPr>
        <b/>
        <sz val="9"/>
        <color theme="1"/>
        <rFont val="Arial"/>
        <family val="2"/>
      </rPr>
      <t>3</t>
    </r>
  </si>
  <si>
    <t>2. Análisis de la situación actual</t>
  </si>
  <si>
    <t>2.1 Diagnóstico</t>
  </si>
  <si>
    <t>Contexto general (con datos oficiales</t>
  </si>
  <si>
    <t>Contexto específico (con datos oficiales)</t>
  </si>
  <si>
    <t>3. Justificación</t>
  </si>
  <si>
    <t>Interés</t>
  </si>
  <si>
    <t>Importancia</t>
  </si>
  <si>
    <t>Contribución a la visión, misión y objetivo institucional</t>
  </si>
  <si>
    <t>Factibilidad</t>
  </si>
  <si>
    <t>Pertinencia</t>
  </si>
  <si>
    <t>4 Objetivos</t>
  </si>
  <si>
    <t>Claridad del objetivo general medibles y alcanzables</t>
  </si>
  <si>
    <t>Correspondencia de los objetivos específicos con el general</t>
  </si>
  <si>
    <t>Adaptabilidad a la matriz de marco lógico</t>
  </si>
  <si>
    <t>5. Matriz de marco lógico</t>
  </si>
  <si>
    <t>Consistencia de la lógica vertical</t>
  </si>
  <si>
    <t>Relación actividades - componentes (resultados) - propósito (objetivo)</t>
  </si>
  <si>
    <t>Relación supuesto columna de resumen narrativo (De objetivos)</t>
  </si>
  <si>
    <t>Consistencia de la lógica horizontal</t>
  </si>
  <si>
    <t>Relación objetivos indicadores</t>
  </si>
  <si>
    <t>Relación indicadores medios de verificación</t>
  </si>
  <si>
    <t>6. Actividades</t>
  </si>
  <si>
    <t>Se realiza el desglose de actividades por objetivos</t>
  </si>
  <si>
    <t>Existe correspondencia actividades - criterios de evaluación</t>
  </si>
  <si>
    <t>7. Equipo de Trabajo</t>
  </si>
  <si>
    <t>Presenta nómina de docentes participantes con número de horas asignadas</t>
  </si>
  <si>
    <t>Presenta nómina de estudiantes participantes con número de horas asignadas</t>
  </si>
  <si>
    <t>8. Evaluación del Impacto</t>
  </si>
  <si>
    <t>Presenta consistencia la matriz de impacto de beneficiarios</t>
  </si>
  <si>
    <t>Presenta consistencia la matriz de impacto de academia</t>
  </si>
  <si>
    <t>Presenta consistencia la matriz de impacto de estudiantes</t>
  </si>
  <si>
    <t>9. Autogestión y sostenibilidad</t>
  </si>
  <si>
    <t>Hay compromiso de sostenibilidad (IES; GAD´S, ONG, BENF)</t>
  </si>
  <si>
    <r>
      <t xml:space="preserve">Página </t>
    </r>
    <r>
      <rPr>
        <b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de </t>
    </r>
    <r>
      <rPr>
        <b/>
        <sz val="9"/>
        <color theme="1"/>
        <rFont val="Arial"/>
        <family val="2"/>
      </rPr>
      <t>3</t>
    </r>
  </si>
  <si>
    <t>10. Financiamiento del proyecto</t>
  </si>
  <si>
    <t>Las matrices de fuentes de financiamiento presentan consistencias numéricas en su elaboración</t>
  </si>
  <si>
    <r>
      <t xml:space="preserve">Existe el compromiso de IES en su financiamiento 
</t>
    </r>
    <r>
      <rPr>
        <i/>
        <sz val="9"/>
        <color theme="1"/>
        <rFont val="Calibri"/>
        <family val="2"/>
        <scheme val="minor"/>
      </rPr>
      <t>(Valorar la utilización del recuros humano de la IES)</t>
    </r>
  </si>
  <si>
    <t>Fuente externa de financiamiento</t>
  </si>
  <si>
    <t>11. Anexos</t>
  </si>
  <si>
    <t xml:space="preserve"> El cronograma valorado de tareas presenta consistencia</t>
  </si>
  <si>
    <t>Presenta datos relevantes de participantes y aliados estratégicos</t>
  </si>
  <si>
    <t>12. Referencia Bibliográfica</t>
  </si>
  <si>
    <t>Las referencias bibliográficas son coherentes con las citas presentadas</t>
  </si>
  <si>
    <t>HALLAZGOS</t>
  </si>
  <si>
    <t>RESULATDO DE LA EVALUACIÓN</t>
  </si>
  <si>
    <t>CRITERIOS DE EVALUACIÓN POR EL NÚMERO DE CUMPLIMIENTO</t>
  </si>
  <si>
    <t>CUMPLIMIENTOS</t>
  </si>
  <si>
    <t>RANGO</t>
  </si>
  <si>
    <t>CRITERIO</t>
  </si>
  <si>
    <t>Evaluado por:</t>
  </si>
  <si>
    <t>_________________________________</t>
  </si>
  <si>
    <t>Cumple</t>
  </si>
  <si>
    <t>19 - 20</t>
  </si>
  <si>
    <t>APROBADO</t>
  </si>
  <si>
    <t>(Nombres y Apellidos)</t>
  </si>
  <si>
    <t>15 - 18</t>
  </si>
  <si>
    <t>APROBADO CON OBSERVACIÓN</t>
  </si>
  <si>
    <t>Fecha de revisión</t>
  </si>
  <si>
    <t>(dd/mm/aaaa)</t>
  </si>
  <si>
    <t>8 - 14</t>
  </si>
  <si>
    <t>REGRESA PARA REVISIÓN</t>
  </si>
  <si>
    <t>Supervisado por</t>
  </si>
  <si>
    <t>0 - 7</t>
  </si>
  <si>
    <t>NO APROBADO</t>
  </si>
  <si>
    <t>NOMBRE DEL DOCUMENTO: FICHA DE EVALUACIÓN EX ANTES</t>
  </si>
  <si>
    <t>CÓDIGO: PVV-01-F-002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</si>
</sst>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rgb="FFC0000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 style="hair">
        <color rgb="FF002060"/>
      </left>
      <right/>
      <top/>
      <bottom/>
      <diagonal/>
    </border>
    <border>
      <left style="double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double">
        <color indexed="64"/>
      </right>
      <top style="hair">
        <color rgb="FF002060"/>
      </top>
      <bottom style="hair">
        <color rgb="FF002060"/>
      </bottom>
      <diagonal/>
    </border>
    <border>
      <left/>
      <right style="double">
        <color indexed="64"/>
      </right>
      <top style="hair">
        <color rgb="FF002060"/>
      </top>
      <bottom style="hair">
        <color rgb="FF002060"/>
      </bottom>
      <diagonal/>
    </border>
    <border>
      <left style="double">
        <color indexed="64"/>
      </left>
      <right style="hair">
        <color rgb="FF002060"/>
      </right>
      <top/>
      <bottom/>
      <diagonal/>
    </border>
    <border>
      <left style="hair">
        <color rgb="FF002060"/>
      </left>
      <right style="double">
        <color indexed="64"/>
      </right>
      <top/>
      <bottom/>
      <diagonal/>
    </border>
    <border>
      <left style="hair">
        <color rgb="FF002060"/>
      </left>
      <right style="double">
        <color indexed="64"/>
      </right>
      <top/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rgb="FF00206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rgb="FF00206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rgb="FF002060"/>
      </left>
      <right style="hair">
        <color rgb="FF002060"/>
      </right>
      <top/>
      <bottom/>
      <diagonal/>
    </border>
    <border>
      <left/>
      <right/>
      <top style="hair">
        <color rgb="FF002060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rgb="FF002060"/>
      </top>
      <bottom style="hair">
        <color rgb="FF002060"/>
      </bottom>
      <diagonal/>
    </border>
    <border>
      <left style="double">
        <color indexed="64"/>
      </left>
      <right style="double">
        <color indexed="64"/>
      </right>
      <top style="hair">
        <color rgb="FF002060"/>
      </top>
      <bottom/>
      <diagonal/>
    </border>
    <border>
      <left style="double">
        <color indexed="64"/>
      </left>
      <right style="double">
        <color indexed="64"/>
      </right>
      <top style="hair">
        <color rgb="FF002060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rgb="FF002060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double">
        <color indexed="64"/>
      </left>
      <right/>
      <top style="hair">
        <color rgb="FF002060"/>
      </top>
      <bottom style="double">
        <color indexed="64"/>
      </bottom>
      <diagonal/>
    </border>
    <border>
      <left/>
      <right style="double">
        <color indexed="64"/>
      </right>
      <top style="hair">
        <color rgb="FF002060"/>
      </top>
      <bottom style="double">
        <color indexed="64"/>
      </bottom>
      <diagonal/>
    </border>
    <border>
      <left style="double">
        <color indexed="64"/>
      </left>
      <right style="hair">
        <color rgb="FF002060"/>
      </right>
      <top style="double">
        <color indexed="64"/>
      </top>
      <bottom style="double">
        <color indexed="64"/>
      </bottom>
      <diagonal/>
    </border>
    <border>
      <left style="hair">
        <color rgb="FF002060"/>
      </left>
      <right style="hair">
        <color rgb="FF002060"/>
      </right>
      <top style="double">
        <color indexed="64"/>
      </top>
      <bottom style="double">
        <color indexed="64"/>
      </bottom>
      <diagonal/>
    </border>
    <border>
      <left style="hair">
        <color rgb="FF002060"/>
      </left>
      <right/>
      <top style="double">
        <color indexed="64"/>
      </top>
      <bottom style="double">
        <color indexed="64"/>
      </bottom>
      <diagonal/>
    </border>
    <border>
      <left style="hair">
        <color rgb="FF00206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206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rgb="FF002060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8" fillId="4" borderId="7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1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vertical="center" wrapTex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7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1" fontId="8" fillId="0" borderId="57" xfId="0" applyNumberFormat="1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>
      <alignment horizontal="center" vertical="center" wrapText="1"/>
    </xf>
    <xf numFmtId="0" fontId="5" fillId="0" borderId="56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wrapText="1"/>
    </xf>
    <xf numFmtId="0" fontId="19" fillId="0" borderId="65" xfId="0" applyFont="1" applyBorder="1" applyAlignment="1">
      <alignment horizontal="center" wrapText="1"/>
    </xf>
    <xf numFmtId="0" fontId="19" fillId="0" borderId="66" xfId="0" applyFont="1" applyBorder="1" applyAlignment="1">
      <alignment horizontal="center" wrapText="1"/>
    </xf>
    <xf numFmtId="0" fontId="6" fillId="3" borderId="15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19" fillId="0" borderId="59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wrapText="1"/>
    </xf>
    <xf numFmtId="0" fontId="19" fillId="0" borderId="61" xfId="0" applyFont="1" applyBorder="1" applyAlignment="1">
      <alignment horizontal="center" wrapText="1"/>
    </xf>
    <xf numFmtId="0" fontId="19" fillId="0" borderId="62" xfId="0" applyFont="1" applyBorder="1" applyAlignment="1">
      <alignment horizontal="center" wrapText="1"/>
    </xf>
    <xf numFmtId="0" fontId="6" fillId="10" borderId="26" xfId="0" applyFont="1" applyFill="1" applyBorder="1" applyAlignment="1">
      <alignment horizontal="center" vertical="center" wrapText="1"/>
    </xf>
    <xf numFmtId="0" fontId="19" fillId="0" borderId="63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00FF"/>
      <color rgb="FFFFD653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142875</xdr:rowOff>
    </xdr:from>
    <xdr:to>
      <xdr:col>1</xdr:col>
      <xdr:colOff>933450</xdr:colOff>
      <xdr:row>3</xdr:row>
      <xdr:rowOff>104775</xdr:rowOff>
    </xdr:to>
    <xdr:pic>
      <xdr:nvPicPr>
        <xdr:cNvPr id="2" name="Imagen 1" descr="3.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7905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23</xdr:row>
      <xdr:rowOff>142875</xdr:rowOff>
    </xdr:from>
    <xdr:to>
      <xdr:col>1</xdr:col>
      <xdr:colOff>933450</xdr:colOff>
      <xdr:row>25</xdr:row>
      <xdr:rowOff>104775</xdr:rowOff>
    </xdr:to>
    <xdr:pic>
      <xdr:nvPicPr>
        <xdr:cNvPr id="3" name="Imagen 2" descr="3.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9550"/>
          <a:ext cx="7905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37</xdr:row>
      <xdr:rowOff>142875</xdr:rowOff>
    </xdr:from>
    <xdr:to>
      <xdr:col>1</xdr:col>
      <xdr:colOff>933450</xdr:colOff>
      <xdr:row>39</xdr:row>
      <xdr:rowOff>104775</xdr:rowOff>
    </xdr:to>
    <xdr:pic>
      <xdr:nvPicPr>
        <xdr:cNvPr id="7" name="Imagen 6" descr="3.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58100"/>
          <a:ext cx="7905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2"/>
  <sheetViews>
    <sheetView tabSelected="1" workbookViewId="0">
      <selection activeCell="O6" sqref="O6"/>
    </sheetView>
  </sheetViews>
  <sheetFormatPr baseColWidth="10" defaultColWidth="11.42578125" defaultRowHeight="12.75" x14ac:dyDescent="0.25"/>
  <cols>
    <col min="1" max="1" width="3" style="1" customWidth="1"/>
    <col min="2" max="2" width="15.85546875" style="1" customWidth="1"/>
    <col min="3" max="3" width="18.140625" style="1" customWidth="1"/>
    <col min="4" max="4" width="7.5703125" style="1" customWidth="1"/>
    <col min="5" max="5" width="18.28515625" style="1" customWidth="1"/>
    <col min="6" max="6" width="5.5703125" style="2" customWidth="1"/>
    <col min="7" max="7" width="18.7109375" style="1" customWidth="1"/>
    <col min="8" max="8" width="5.5703125" style="1" customWidth="1"/>
    <col min="9" max="9" width="9.28515625" style="1" customWidth="1"/>
    <col min="10" max="10" width="11.42578125" style="1"/>
    <col min="11" max="11" width="10" style="1" customWidth="1"/>
    <col min="12" max="12" width="8.7109375" style="1" customWidth="1"/>
    <col min="13" max="13" width="21.42578125" style="1" customWidth="1"/>
    <col min="14" max="16384" width="11.42578125" style="1"/>
  </cols>
  <sheetData>
    <row r="1" spans="2:13" ht="5.25" customHeight="1" x14ac:dyDescent="0.25"/>
    <row r="2" spans="2:13" ht="24.75" customHeight="1" x14ac:dyDescent="0.25">
      <c r="B2" s="81"/>
      <c r="C2" s="86" t="s">
        <v>105</v>
      </c>
      <c r="D2" s="87"/>
      <c r="E2" s="87"/>
      <c r="F2" s="87"/>
      <c r="G2" s="87"/>
      <c r="H2" s="87"/>
      <c r="I2" s="87"/>
      <c r="J2" s="87"/>
      <c r="K2" s="87"/>
      <c r="L2" s="88"/>
      <c r="M2" s="67" t="s">
        <v>106</v>
      </c>
    </row>
    <row r="3" spans="2:13" ht="15.75" customHeight="1" x14ac:dyDescent="0.25">
      <c r="B3" s="82"/>
      <c r="C3" s="89" t="s">
        <v>1</v>
      </c>
      <c r="D3" s="89"/>
      <c r="E3" s="89"/>
      <c r="F3" s="89"/>
      <c r="G3" s="89"/>
      <c r="H3" s="89"/>
      <c r="I3" s="89"/>
      <c r="J3" s="89"/>
      <c r="K3" s="89"/>
      <c r="L3" s="89"/>
      <c r="M3" s="66" t="s">
        <v>2</v>
      </c>
    </row>
    <row r="4" spans="2:13" ht="15" customHeight="1" x14ac:dyDescent="0.25">
      <c r="B4" s="82"/>
      <c r="C4" s="89"/>
      <c r="D4" s="89"/>
      <c r="E4" s="89"/>
      <c r="F4" s="89"/>
      <c r="G4" s="89"/>
      <c r="H4" s="89"/>
      <c r="I4" s="89"/>
      <c r="J4" s="89"/>
      <c r="K4" s="89"/>
      <c r="L4" s="89"/>
      <c r="M4" s="84" t="s">
        <v>3</v>
      </c>
    </row>
    <row r="5" spans="2:13" ht="5.25" customHeight="1" thickBot="1" x14ac:dyDescent="0.3">
      <c r="B5" s="83"/>
      <c r="C5" s="90"/>
      <c r="D5" s="90"/>
      <c r="E5" s="90"/>
      <c r="F5" s="90"/>
      <c r="G5" s="90"/>
      <c r="H5" s="90"/>
      <c r="I5" s="90"/>
      <c r="J5" s="90"/>
      <c r="K5" s="90"/>
      <c r="L5" s="90"/>
      <c r="M5" s="85"/>
    </row>
    <row r="6" spans="2:13" ht="20.25" customHeight="1" thickTop="1" x14ac:dyDescent="0.25">
      <c r="B6" s="154" t="s">
        <v>4</v>
      </c>
      <c r="C6" s="155"/>
      <c r="D6" s="155"/>
      <c r="E6" s="155"/>
      <c r="F6" s="155"/>
      <c r="G6" s="155"/>
      <c r="H6" s="155"/>
      <c r="I6" s="155"/>
      <c r="J6" s="156"/>
      <c r="K6" s="156"/>
      <c r="L6" s="156"/>
      <c r="M6" s="157"/>
    </row>
    <row r="7" spans="2:13" x14ac:dyDescent="0.25">
      <c r="B7" s="158" t="s">
        <v>5</v>
      </c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1"/>
    </row>
    <row r="8" spans="2:13" ht="13.5" thickBot="1" x14ac:dyDescent="0.3">
      <c r="B8" s="162" t="s">
        <v>6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4"/>
    </row>
    <row r="9" spans="2:13" ht="55.5" customHeight="1" thickTop="1" x14ac:dyDescent="0.25">
      <c r="B9" s="3" t="s">
        <v>7</v>
      </c>
      <c r="C9" s="165"/>
      <c r="D9" s="166"/>
      <c r="E9" s="166"/>
      <c r="F9" s="166"/>
      <c r="G9" s="166"/>
      <c r="H9" s="166"/>
      <c r="I9" s="166"/>
      <c r="J9" s="167"/>
      <c r="K9" s="167"/>
      <c r="L9" s="167"/>
      <c r="M9" s="168"/>
    </row>
    <row r="10" spans="2:13" ht="39.75" customHeight="1" x14ac:dyDescent="0.25">
      <c r="B10" s="4" t="s">
        <v>8</v>
      </c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2:13" ht="35.25" customHeight="1" x14ac:dyDescent="0.25">
      <c r="B11" s="4" t="s">
        <v>9</v>
      </c>
      <c r="C11" s="130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2:13" ht="27.75" customHeight="1" x14ac:dyDescent="0.25">
      <c r="B12" s="4" t="s">
        <v>10</v>
      </c>
      <c r="C12" s="133"/>
      <c r="D12" s="134"/>
      <c r="E12" s="134"/>
      <c r="F12" s="134"/>
      <c r="G12" s="134"/>
      <c r="H12" s="134"/>
      <c r="I12" s="134"/>
      <c r="J12" s="135"/>
      <c r="K12" s="135"/>
      <c r="L12" s="135"/>
      <c r="M12" s="136"/>
    </row>
    <row r="13" spans="2:13" ht="48" customHeight="1" x14ac:dyDescent="0.25">
      <c r="B13" s="4" t="s">
        <v>11</v>
      </c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9"/>
    </row>
    <row r="14" spans="2:13" ht="64.5" customHeight="1" thickBot="1" x14ac:dyDescent="0.3">
      <c r="B14" s="5" t="s">
        <v>12</v>
      </c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2"/>
    </row>
    <row r="15" spans="2:13" ht="21" customHeight="1" thickTop="1" thickBot="1" x14ac:dyDescent="0.3">
      <c r="B15" s="150" t="s">
        <v>13</v>
      </c>
      <c r="C15" s="151"/>
      <c r="D15" s="151"/>
      <c r="E15" s="151"/>
      <c r="F15" s="151"/>
      <c r="G15" s="151"/>
      <c r="H15" s="151"/>
      <c r="I15" s="151"/>
      <c r="J15" s="152"/>
      <c r="K15" s="152"/>
      <c r="L15" s="152"/>
      <c r="M15" s="153"/>
    </row>
    <row r="16" spans="2:13" ht="43.5" customHeight="1" thickTop="1" thickBot="1" x14ac:dyDescent="0.3">
      <c r="B16" s="76" t="s">
        <v>14</v>
      </c>
      <c r="C16" s="115" t="s">
        <v>15</v>
      </c>
      <c r="D16" s="115"/>
      <c r="E16" s="115"/>
      <c r="F16" s="115"/>
      <c r="G16" s="115"/>
      <c r="H16" s="115"/>
      <c r="I16" s="76" t="s">
        <v>16</v>
      </c>
      <c r="J16" s="64" t="s">
        <v>17</v>
      </c>
      <c r="K16" s="65" t="s">
        <v>18</v>
      </c>
      <c r="L16" s="63" t="s">
        <v>19</v>
      </c>
      <c r="M16" s="58" t="s">
        <v>20</v>
      </c>
    </row>
    <row r="17" spans="2:13" ht="30" customHeight="1" thickTop="1" x14ac:dyDescent="0.25">
      <c r="B17" s="116" t="s">
        <v>21</v>
      </c>
      <c r="C17" s="6" t="s">
        <v>22</v>
      </c>
      <c r="D17" s="7"/>
      <c r="E17" s="8"/>
      <c r="F17" s="9"/>
      <c r="G17" s="8"/>
      <c r="H17" s="9"/>
      <c r="I17" s="10">
        <f>((D17+F17+H17)/1)*100</f>
        <v>0</v>
      </c>
      <c r="J17" s="11" t="str">
        <f>IF(I17&gt;67,"Cumple","-")</f>
        <v>-</v>
      </c>
      <c r="K17" s="12" t="str">
        <f>IF(AND(I17&lt;68,I17&gt;0),"C. Parcial","-")</f>
        <v>-</v>
      </c>
      <c r="L17" s="11" t="str">
        <f>IF(I17=0,"No cumple","-")</f>
        <v>No cumple</v>
      </c>
      <c r="M17" s="13"/>
    </row>
    <row r="18" spans="2:13" x14ac:dyDescent="0.25">
      <c r="B18" s="117"/>
      <c r="C18" s="14" t="s">
        <v>23</v>
      </c>
      <c r="D18" s="15"/>
      <c r="E18" s="14" t="s">
        <v>24</v>
      </c>
      <c r="F18" s="15"/>
      <c r="G18" s="14" t="s">
        <v>25</v>
      </c>
      <c r="H18" s="15"/>
      <c r="I18" s="10">
        <f t="shared" ref="I18:I22" si="0">((D18+F18+H18)/3)*100</f>
        <v>0</v>
      </c>
      <c r="J18" s="16" t="str">
        <f t="shared" ref="J18:J44" si="1">IF(I18&gt;67,"Cumple","-")</f>
        <v>-</v>
      </c>
      <c r="K18" s="12" t="str">
        <f t="shared" ref="K18:K44" si="2">IF(AND(I18&lt;68,I18&gt;0),"C. Parcial","-")</f>
        <v>-</v>
      </c>
      <c r="L18" s="16" t="str">
        <f>IF(I18=0,"No cumple","-")</f>
        <v>No cumple</v>
      </c>
      <c r="M18" s="17"/>
    </row>
    <row r="19" spans="2:13" ht="15" customHeight="1" x14ac:dyDescent="0.25">
      <c r="B19" s="117"/>
      <c r="C19" s="14" t="s">
        <v>26</v>
      </c>
      <c r="D19" s="18"/>
      <c r="E19" s="14" t="s">
        <v>27</v>
      </c>
      <c r="F19" s="18"/>
      <c r="G19" s="19" t="s">
        <v>28</v>
      </c>
      <c r="H19" s="20"/>
      <c r="I19" s="10">
        <f t="shared" si="0"/>
        <v>0</v>
      </c>
      <c r="J19" s="16" t="str">
        <f t="shared" si="1"/>
        <v>-</v>
      </c>
      <c r="K19" s="12" t="str">
        <f t="shared" si="2"/>
        <v>-</v>
      </c>
      <c r="L19" s="16" t="str">
        <f t="shared" ref="L19:L23" si="3">IF(I19=0,"No cumple","-")</f>
        <v>No cumple</v>
      </c>
      <c r="M19" s="60"/>
    </row>
    <row r="20" spans="2:13" ht="24" x14ac:dyDescent="0.25">
      <c r="B20" s="117"/>
      <c r="C20" s="14" t="s">
        <v>29</v>
      </c>
      <c r="D20" s="18"/>
      <c r="E20" s="14" t="s">
        <v>30</v>
      </c>
      <c r="F20" s="18"/>
      <c r="G20" s="14" t="s">
        <v>31</v>
      </c>
      <c r="H20" s="18"/>
      <c r="I20" s="10">
        <f t="shared" si="0"/>
        <v>0</v>
      </c>
      <c r="J20" s="16" t="str">
        <f t="shared" si="1"/>
        <v>-</v>
      </c>
      <c r="K20" s="12" t="str">
        <f t="shared" si="2"/>
        <v>-</v>
      </c>
      <c r="L20" s="16" t="str">
        <f t="shared" si="3"/>
        <v>No cumple</v>
      </c>
      <c r="M20" s="17"/>
    </row>
    <row r="21" spans="2:13" ht="24" x14ac:dyDescent="0.25">
      <c r="B21" s="117"/>
      <c r="C21" s="14" t="s">
        <v>32</v>
      </c>
      <c r="D21" s="18"/>
      <c r="E21" s="14" t="s">
        <v>33</v>
      </c>
      <c r="F21" s="18"/>
      <c r="G21" s="14" t="s">
        <v>34</v>
      </c>
      <c r="H21" s="18"/>
      <c r="I21" s="10">
        <f t="shared" si="0"/>
        <v>0</v>
      </c>
      <c r="J21" s="16" t="str">
        <f t="shared" si="1"/>
        <v>-</v>
      </c>
      <c r="K21" s="12" t="str">
        <f t="shared" si="2"/>
        <v>-</v>
      </c>
      <c r="L21" s="16" t="str">
        <f t="shared" si="3"/>
        <v>No cumple</v>
      </c>
      <c r="M21" s="17"/>
    </row>
    <row r="22" spans="2:13" ht="24" x14ac:dyDescent="0.25">
      <c r="B22" s="117"/>
      <c r="C22" s="14" t="s">
        <v>35</v>
      </c>
      <c r="D22" s="18"/>
      <c r="E22" s="14" t="s">
        <v>36</v>
      </c>
      <c r="F22" s="18"/>
      <c r="G22" s="14" t="s">
        <v>37</v>
      </c>
      <c r="H22" s="18"/>
      <c r="I22" s="10">
        <f t="shared" si="0"/>
        <v>0</v>
      </c>
      <c r="J22" s="16" t="str">
        <f t="shared" si="1"/>
        <v>-</v>
      </c>
      <c r="K22" s="12" t="str">
        <f t="shared" si="2"/>
        <v>-</v>
      </c>
      <c r="L22" s="16" t="str">
        <f t="shared" si="3"/>
        <v>No cumple</v>
      </c>
      <c r="M22" s="17"/>
    </row>
    <row r="23" spans="2:13" ht="14.25" customHeight="1" x14ac:dyDescent="0.25">
      <c r="B23" s="118"/>
      <c r="C23" s="21" t="s">
        <v>38</v>
      </c>
      <c r="D23" s="22"/>
      <c r="E23" s="21" t="s">
        <v>39</v>
      </c>
      <c r="F23" s="22"/>
      <c r="G23" s="21"/>
      <c r="H23" s="23"/>
      <c r="I23" s="24">
        <f>((D23+F23+H23)/2)*100</f>
        <v>0</v>
      </c>
      <c r="J23" s="16" t="str">
        <f t="shared" si="1"/>
        <v>-</v>
      </c>
      <c r="K23" s="12" t="str">
        <f t="shared" si="2"/>
        <v>-</v>
      </c>
      <c r="L23" s="16" t="str">
        <f t="shared" si="3"/>
        <v>No cumple</v>
      </c>
      <c r="M23" s="25"/>
    </row>
    <row r="24" spans="2:13" ht="24.75" customHeight="1" x14ac:dyDescent="0.25">
      <c r="B24" s="81"/>
      <c r="C24" s="86" t="s">
        <v>0</v>
      </c>
      <c r="D24" s="87"/>
      <c r="E24" s="87"/>
      <c r="F24" s="87"/>
      <c r="G24" s="87"/>
      <c r="H24" s="87"/>
      <c r="I24" s="87"/>
      <c r="J24" s="87"/>
      <c r="K24" s="87"/>
      <c r="L24" s="88"/>
      <c r="M24" s="67" t="s">
        <v>106</v>
      </c>
    </row>
    <row r="25" spans="2:13" ht="15.75" customHeight="1" x14ac:dyDescent="0.25">
      <c r="B25" s="82"/>
      <c r="C25" s="89" t="s">
        <v>1</v>
      </c>
      <c r="D25" s="89"/>
      <c r="E25" s="89"/>
      <c r="F25" s="89"/>
      <c r="G25" s="89"/>
      <c r="H25" s="89"/>
      <c r="I25" s="89"/>
      <c r="J25" s="89"/>
      <c r="K25" s="89"/>
      <c r="L25" s="89"/>
      <c r="M25" s="66" t="s">
        <v>2</v>
      </c>
    </row>
    <row r="26" spans="2:13" ht="15" customHeight="1" x14ac:dyDescent="0.25">
      <c r="B26" s="82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4" t="s">
        <v>40</v>
      </c>
    </row>
    <row r="27" spans="2:13" ht="5.25" customHeight="1" thickBot="1" x14ac:dyDescent="0.3">
      <c r="B27" s="8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85"/>
    </row>
    <row r="28" spans="2:13" ht="45" customHeight="1" thickTop="1" x14ac:dyDescent="0.25">
      <c r="B28" s="77" t="s">
        <v>41</v>
      </c>
      <c r="C28" s="21" t="s">
        <v>42</v>
      </c>
      <c r="D28" s="22"/>
      <c r="E28" s="21" t="s">
        <v>43</v>
      </c>
      <c r="F28" s="22"/>
      <c r="G28" s="26" t="s">
        <v>44</v>
      </c>
      <c r="H28" s="27"/>
      <c r="I28" s="24">
        <f>((D28+F28+H28)/3)*100</f>
        <v>0</v>
      </c>
      <c r="J28" s="16" t="str">
        <f t="shared" si="1"/>
        <v>-</v>
      </c>
      <c r="K28" s="12" t="str">
        <f t="shared" si="2"/>
        <v>-</v>
      </c>
      <c r="L28" s="16" t="str">
        <f>IF(I28=0,"No cumple","-")</f>
        <v>No cumple</v>
      </c>
      <c r="M28" s="25"/>
    </row>
    <row r="29" spans="2:13" ht="51.75" customHeight="1" x14ac:dyDescent="0.25">
      <c r="B29" s="117" t="s">
        <v>45</v>
      </c>
      <c r="C29" s="21" t="s">
        <v>46</v>
      </c>
      <c r="D29" s="22"/>
      <c r="E29" s="21" t="s">
        <v>47</v>
      </c>
      <c r="F29" s="22"/>
      <c r="G29" s="21" t="s">
        <v>48</v>
      </c>
      <c r="H29" s="22"/>
      <c r="I29" s="24">
        <f t="shared" ref="I29:I42" si="4">((D29+F29+H29)/3)*100</f>
        <v>0</v>
      </c>
      <c r="J29" s="16" t="str">
        <f t="shared" si="1"/>
        <v>-</v>
      </c>
      <c r="K29" s="12" t="str">
        <f t="shared" si="2"/>
        <v>-</v>
      </c>
      <c r="L29" s="16" t="str">
        <f>IF(I29=0,"No cumple","-")</f>
        <v>No cumple</v>
      </c>
      <c r="M29" s="25"/>
    </row>
    <row r="30" spans="2:13" ht="21.75" customHeight="1" x14ac:dyDescent="0.25">
      <c r="B30" s="117"/>
      <c r="C30" s="21" t="s">
        <v>49</v>
      </c>
      <c r="D30" s="22"/>
      <c r="E30" s="21" t="s">
        <v>50</v>
      </c>
      <c r="F30" s="22"/>
      <c r="G30" s="21"/>
      <c r="H30" s="23"/>
      <c r="I30" s="24">
        <f>((D30+F30+H30)/2)*100</f>
        <v>0</v>
      </c>
      <c r="J30" s="16" t="str">
        <f t="shared" si="1"/>
        <v>-</v>
      </c>
      <c r="K30" s="12" t="str">
        <f t="shared" si="2"/>
        <v>-</v>
      </c>
      <c r="L30" s="16" t="str">
        <f>IF(I30=0,"No cumple","-")</f>
        <v>No cumple</v>
      </c>
      <c r="M30" s="25"/>
    </row>
    <row r="31" spans="2:13" ht="49.5" customHeight="1" x14ac:dyDescent="0.25">
      <c r="B31" s="78" t="s">
        <v>51</v>
      </c>
      <c r="C31" s="26" t="s">
        <v>52</v>
      </c>
      <c r="D31" s="27"/>
      <c r="E31" s="21" t="s">
        <v>53</v>
      </c>
      <c r="F31" s="22"/>
      <c r="G31" s="21" t="s">
        <v>54</v>
      </c>
      <c r="H31" s="22"/>
      <c r="I31" s="24">
        <f t="shared" si="4"/>
        <v>0</v>
      </c>
      <c r="J31" s="16" t="str">
        <f t="shared" si="1"/>
        <v>-</v>
      </c>
      <c r="K31" s="12" t="str">
        <f t="shared" si="2"/>
        <v>-</v>
      </c>
      <c r="L31" s="16" t="str">
        <f t="shared" ref="L31:L44" si="5">IF(I31=0,"No cumple","-")</f>
        <v>No cumple</v>
      </c>
      <c r="M31" s="25"/>
    </row>
    <row r="32" spans="2:13" ht="59.25" customHeight="1" x14ac:dyDescent="0.25">
      <c r="B32" s="119" t="s">
        <v>55</v>
      </c>
      <c r="C32" s="14" t="s">
        <v>56</v>
      </c>
      <c r="D32" s="18"/>
      <c r="E32" s="14" t="s">
        <v>57</v>
      </c>
      <c r="F32" s="18"/>
      <c r="G32" s="14" t="s">
        <v>58</v>
      </c>
      <c r="H32" s="18"/>
      <c r="I32" s="24">
        <f t="shared" si="4"/>
        <v>0</v>
      </c>
      <c r="J32" s="16" t="str">
        <f t="shared" si="1"/>
        <v>-</v>
      </c>
      <c r="K32" s="12" t="str">
        <f t="shared" si="2"/>
        <v>-</v>
      </c>
      <c r="L32" s="16" t="str">
        <f t="shared" si="5"/>
        <v>No cumple</v>
      </c>
      <c r="M32" s="25"/>
    </row>
    <row r="33" spans="2:13" ht="48.75" customHeight="1" x14ac:dyDescent="0.25">
      <c r="B33" s="117"/>
      <c r="C33" s="14" t="s">
        <v>59</v>
      </c>
      <c r="D33" s="18"/>
      <c r="E33" s="14" t="s">
        <v>60</v>
      </c>
      <c r="F33" s="18"/>
      <c r="G33" s="14" t="s">
        <v>61</v>
      </c>
      <c r="H33" s="18"/>
      <c r="I33" s="24">
        <f t="shared" si="4"/>
        <v>0</v>
      </c>
      <c r="J33" s="16" t="str">
        <f t="shared" si="1"/>
        <v>-</v>
      </c>
      <c r="K33" s="12" t="str">
        <f t="shared" si="2"/>
        <v>-</v>
      </c>
      <c r="L33" s="16" t="str">
        <f t="shared" si="5"/>
        <v>No cumple</v>
      </c>
      <c r="M33" s="25"/>
    </row>
    <row r="34" spans="2:13" ht="60.75" customHeight="1" x14ac:dyDescent="0.25">
      <c r="B34" s="79" t="s">
        <v>62</v>
      </c>
      <c r="C34" s="12" t="s">
        <v>63</v>
      </c>
      <c r="D34" s="28"/>
      <c r="E34" s="29" t="s">
        <v>64</v>
      </c>
      <c r="F34" s="28"/>
      <c r="G34" s="29"/>
      <c r="H34" s="30"/>
      <c r="I34" s="24">
        <f>((D34+F34+H34)/2)*100</f>
        <v>0</v>
      </c>
      <c r="J34" s="16" t="str">
        <f t="shared" si="1"/>
        <v>-</v>
      </c>
      <c r="K34" s="12" t="str">
        <f t="shared" si="2"/>
        <v>-</v>
      </c>
      <c r="L34" s="16" t="str">
        <f t="shared" si="5"/>
        <v>No cumple</v>
      </c>
      <c r="M34" s="31"/>
    </row>
    <row r="35" spans="2:13" ht="68.25" customHeight="1" x14ac:dyDescent="0.25">
      <c r="B35" s="77" t="s">
        <v>65</v>
      </c>
      <c r="C35" s="32" t="s">
        <v>66</v>
      </c>
      <c r="D35" s="20"/>
      <c r="E35" s="32" t="s">
        <v>67</v>
      </c>
      <c r="F35" s="33"/>
      <c r="G35" s="14"/>
      <c r="H35" s="34"/>
      <c r="I35" s="24">
        <f>((D35+F35+H35)/2)*100</f>
        <v>0</v>
      </c>
      <c r="J35" s="16" t="str">
        <f t="shared" si="1"/>
        <v>-</v>
      </c>
      <c r="K35" s="12" t="str">
        <f t="shared" si="2"/>
        <v>-</v>
      </c>
      <c r="L35" s="16" t="str">
        <f t="shared" si="5"/>
        <v>No cumple</v>
      </c>
      <c r="M35" s="25"/>
    </row>
    <row r="36" spans="2:13" ht="51.75" customHeight="1" x14ac:dyDescent="0.25">
      <c r="B36" s="77" t="s">
        <v>68</v>
      </c>
      <c r="C36" s="29" t="s">
        <v>69</v>
      </c>
      <c r="D36" s="28"/>
      <c r="E36" s="29" t="s">
        <v>70</v>
      </c>
      <c r="F36" s="28"/>
      <c r="G36" s="29" t="s">
        <v>71</v>
      </c>
      <c r="H36" s="28"/>
      <c r="I36" s="24">
        <f t="shared" si="4"/>
        <v>0</v>
      </c>
      <c r="J36" s="16" t="str">
        <f t="shared" si="1"/>
        <v>-</v>
      </c>
      <c r="K36" s="12" t="str">
        <f t="shared" si="2"/>
        <v>-</v>
      </c>
      <c r="L36" s="16" t="str">
        <f t="shared" si="5"/>
        <v>No cumple</v>
      </c>
      <c r="M36" s="35"/>
    </row>
    <row r="37" spans="2:13" ht="60.75" customHeight="1" x14ac:dyDescent="0.25">
      <c r="B37" s="68" t="s">
        <v>72</v>
      </c>
      <c r="C37" s="69" t="s">
        <v>73</v>
      </c>
      <c r="D37" s="70"/>
      <c r="E37" s="69"/>
      <c r="F37" s="71"/>
      <c r="G37" s="69"/>
      <c r="H37" s="71"/>
      <c r="I37" s="72">
        <f>((D37+F37+H37)/1)*100</f>
        <v>0</v>
      </c>
      <c r="J37" s="73" t="str">
        <f t="shared" si="1"/>
        <v>-</v>
      </c>
      <c r="K37" s="74" t="str">
        <f t="shared" si="2"/>
        <v>-</v>
      </c>
      <c r="L37" s="73" t="str">
        <f t="shared" si="5"/>
        <v>No cumple</v>
      </c>
      <c r="M37" s="75"/>
    </row>
    <row r="38" spans="2:13" ht="24.75" customHeight="1" x14ac:dyDescent="0.25">
      <c r="B38" s="81"/>
      <c r="C38" s="86" t="s">
        <v>0</v>
      </c>
      <c r="D38" s="87"/>
      <c r="E38" s="87"/>
      <c r="F38" s="87"/>
      <c r="G38" s="87"/>
      <c r="H38" s="87"/>
      <c r="I38" s="87"/>
      <c r="J38" s="87"/>
      <c r="K38" s="87"/>
      <c r="L38" s="88"/>
      <c r="M38" s="67" t="s">
        <v>106</v>
      </c>
    </row>
    <row r="39" spans="2:13" ht="15.75" customHeight="1" x14ac:dyDescent="0.25">
      <c r="B39" s="82"/>
      <c r="C39" s="89" t="s">
        <v>1</v>
      </c>
      <c r="D39" s="89"/>
      <c r="E39" s="89"/>
      <c r="F39" s="89"/>
      <c r="G39" s="89"/>
      <c r="H39" s="89"/>
      <c r="I39" s="89"/>
      <c r="J39" s="89"/>
      <c r="K39" s="89"/>
      <c r="L39" s="89"/>
      <c r="M39" s="66" t="s">
        <v>2</v>
      </c>
    </row>
    <row r="40" spans="2:13" ht="15" customHeight="1" x14ac:dyDescent="0.25">
      <c r="B40" s="82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4" t="s">
        <v>74</v>
      </c>
    </row>
    <row r="41" spans="2:13" ht="5.25" customHeight="1" thickBot="1" x14ac:dyDescent="0.3">
      <c r="B41" s="83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85"/>
    </row>
    <row r="42" spans="2:13" ht="94.5" customHeight="1" thickTop="1" x14ac:dyDescent="0.25">
      <c r="B42" s="77" t="s">
        <v>75</v>
      </c>
      <c r="C42" s="40" t="s">
        <v>76</v>
      </c>
      <c r="D42" s="37"/>
      <c r="E42" s="41" t="s">
        <v>77</v>
      </c>
      <c r="F42" s="33"/>
      <c r="G42" s="36" t="s">
        <v>78</v>
      </c>
      <c r="H42" s="37"/>
      <c r="I42" s="24">
        <f t="shared" si="4"/>
        <v>0</v>
      </c>
      <c r="J42" s="16" t="str">
        <f t="shared" si="1"/>
        <v>-</v>
      </c>
      <c r="K42" s="12" t="str">
        <f t="shared" si="2"/>
        <v>-</v>
      </c>
      <c r="L42" s="16" t="str">
        <f t="shared" si="5"/>
        <v>No cumple</v>
      </c>
      <c r="M42" s="39"/>
    </row>
    <row r="43" spans="2:13" ht="50.25" customHeight="1" x14ac:dyDescent="0.25">
      <c r="B43" s="77" t="s">
        <v>79</v>
      </c>
      <c r="C43" s="40" t="s">
        <v>80</v>
      </c>
      <c r="D43" s="37"/>
      <c r="E43" s="42" t="s">
        <v>81</v>
      </c>
      <c r="F43" s="28"/>
      <c r="G43" s="36"/>
      <c r="H43" s="38"/>
      <c r="I43" s="24">
        <f>((D43+F43+H43)/2)*100</f>
        <v>0</v>
      </c>
      <c r="J43" s="16" t="str">
        <f t="shared" si="1"/>
        <v>-</v>
      </c>
      <c r="K43" s="12" t="str">
        <f t="shared" si="2"/>
        <v>-</v>
      </c>
      <c r="L43" s="16" t="str">
        <f t="shared" si="5"/>
        <v>No cumple</v>
      </c>
      <c r="M43" s="39"/>
    </row>
    <row r="44" spans="2:13" ht="56.25" customHeight="1" thickBot="1" x14ac:dyDescent="0.3">
      <c r="B44" s="43" t="s">
        <v>82</v>
      </c>
      <c r="C44" s="44" t="s">
        <v>83</v>
      </c>
      <c r="D44" s="45"/>
      <c r="E44" s="44"/>
      <c r="F44" s="46"/>
      <c r="G44" s="47"/>
      <c r="H44" s="48"/>
      <c r="I44" s="49">
        <f>((D44+F44+H44)/1)*100</f>
        <v>0</v>
      </c>
      <c r="J44" s="50" t="str">
        <f t="shared" si="1"/>
        <v>-</v>
      </c>
      <c r="K44" s="47" t="str">
        <f t="shared" si="2"/>
        <v>-</v>
      </c>
      <c r="L44" s="50" t="str">
        <f t="shared" si="5"/>
        <v>No cumple</v>
      </c>
      <c r="M44" s="51"/>
    </row>
    <row r="45" spans="2:13" ht="20.25" thickTop="1" thickBot="1" x14ac:dyDescent="0.3">
      <c r="B45" s="120" t="s">
        <v>84</v>
      </c>
      <c r="C45" s="121"/>
      <c r="D45" s="121"/>
      <c r="E45" s="121"/>
      <c r="F45" s="121"/>
      <c r="G45" s="121"/>
      <c r="H45" s="121"/>
      <c r="I45" s="121"/>
      <c r="J45" s="52">
        <f>COUNTIF(J17:J44,"Cumple")</f>
        <v>0</v>
      </c>
      <c r="K45" s="61">
        <f>COUNTIF(K17:K44,"C. Parcial")</f>
        <v>0</v>
      </c>
      <c r="L45" s="62">
        <f>COUNTIF(L17:L44,"No cumple")</f>
        <v>20</v>
      </c>
      <c r="M45" s="53"/>
    </row>
    <row r="46" spans="2:13" ht="26.25" customHeight="1" thickTop="1" thickBot="1" x14ac:dyDescent="0.3">
      <c r="B46" s="122" t="s">
        <v>85</v>
      </c>
      <c r="C46" s="123"/>
      <c r="D46" s="124"/>
      <c r="E46" s="125" t="str">
        <f>IF(J45&gt;18,"APROBADO","-")</f>
        <v>-</v>
      </c>
      <c r="F46" s="126"/>
      <c r="G46" s="127" t="str">
        <f>IF(AND(J45&gt;14,J45&lt;19),"APROBADO CON OBSERVACIÓN","-")</f>
        <v>-</v>
      </c>
      <c r="H46" s="128"/>
      <c r="I46" s="129"/>
      <c r="J46" s="146" t="str">
        <f>IF(AND(J45&gt;7,J45&lt;15),"REGRESA PARA REVISIÓN","-")</f>
        <v>-</v>
      </c>
      <c r="K46" s="147"/>
      <c r="L46" s="148" t="str">
        <f>IF(AND(J45&lt;8),"NO APROBADO","-")</f>
        <v>NO APROBADO</v>
      </c>
      <c r="M46" s="149"/>
    </row>
    <row r="47" spans="2:13" ht="27" customHeight="1" thickTop="1" x14ac:dyDescent="0.2">
      <c r="B47" s="93" t="s">
        <v>86</v>
      </c>
      <c r="C47" s="80" t="s">
        <v>87</v>
      </c>
      <c r="D47" s="59" t="s">
        <v>88</v>
      </c>
      <c r="E47" s="96" t="s">
        <v>89</v>
      </c>
      <c r="F47" s="96"/>
      <c r="G47" s="96"/>
      <c r="H47" s="97" t="s">
        <v>90</v>
      </c>
      <c r="I47" s="97"/>
      <c r="J47" s="97"/>
      <c r="K47" s="99" t="s">
        <v>91</v>
      </c>
      <c r="L47" s="100"/>
      <c r="M47" s="101"/>
    </row>
    <row r="48" spans="2:13" ht="23.25" customHeight="1" x14ac:dyDescent="0.2">
      <c r="B48" s="94"/>
      <c r="C48" s="54" t="s">
        <v>92</v>
      </c>
      <c r="D48" s="55" t="s">
        <v>93</v>
      </c>
      <c r="E48" s="102" t="s">
        <v>94</v>
      </c>
      <c r="F48" s="102"/>
      <c r="G48" s="102"/>
      <c r="H48" s="98"/>
      <c r="I48" s="98"/>
      <c r="J48" s="98"/>
      <c r="K48" s="103" t="s">
        <v>95</v>
      </c>
      <c r="L48" s="104"/>
      <c r="M48" s="105"/>
    </row>
    <row r="49" spans="2:13" ht="25.5" customHeight="1" x14ac:dyDescent="0.25">
      <c r="B49" s="94"/>
      <c r="C49" s="54" t="s">
        <v>92</v>
      </c>
      <c r="D49" s="55" t="s">
        <v>96</v>
      </c>
      <c r="E49" s="106" t="s">
        <v>97</v>
      </c>
      <c r="F49" s="106"/>
      <c r="G49" s="106"/>
      <c r="H49" s="98" t="s">
        <v>98</v>
      </c>
      <c r="I49" s="98"/>
      <c r="J49" s="98"/>
      <c r="K49" s="143" t="s">
        <v>99</v>
      </c>
      <c r="L49" s="144"/>
      <c r="M49" s="145"/>
    </row>
    <row r="50" spans="2:13" ht="25.5" customHeight="1" x14ac:dyDescent="0.2">
      <c r="B50" s="94"/>
      <c r="C50" s="54" t="s">
        <v>92</v>
      </c>
      <c r="D50" s="55" t="s">
        <v>100</v>
      </c>
      <c r="E50" s="114" t="s">
        <v>101</v>
      </c>
      <c r="F50" s="114"/>
      <c r="G50" s="114"/>
      <c r="H50" s="91" t="s">
        <v>102</v>
      </c>
      <c r="I50" s="91"/>
      <c r="J50" s="91"/>
      <c r="K50" s="107" t="s">
        <v>91</v>
      </c>
      <c r="L50" s="108"/>
      <c r="M50" s="109"/>
    </row>
    <row r="51" spans="2:13" ht="25.5" customHeight="1" thickBot="1" x14ac:dyDescent="0.25">
      <c r="B51" s="95"/>
      <c r="C51" s="56" t="s">
        <v>92</v>
      </c>
      <c r="D51" s="57" t="s">
        <v>103</v>
      </c>
      <c r="E51" s="110" t="s">
        <v>104</v>
      </c>
      <c r="F51" s="110"/>
      <c r="G51" s="110"/>
      <c r="H51" s="92"/>
      <c r="I51" s="92"/>
      <c r="J51" s="92"/>
      <c r="K51" s="111" t="s">
        <v>95</v>
      </c>
      <c r="L51" s="112"/>
      <c r="M51" s="113"/>
    </row>
    <row r="52" spans="2:13" ht="13.5" thickTop="1" x14ac:dyDescent="0.25"/>
  </sheetData>
  <mergeCells count="46">
    <mergeCell ref="B6:M6"/>
    <mergeCell ref="B7:M7"/>
    <mergeCell ref="B8:M8"/>
    <mergeCell ref="C9:M9"/>
    <mergeCell ref="C10:M10"/>
    <mergeCell ref="C11:M11"/>
    <mergeCell ref="C12:M12"/>
    <mergeCell ref="C13:M13"/>
    <mergeCell ref="C14:M14"/>
    <mergeCell ref="K49:M49"/>
    <mergeCell ref="J46:K46"/>
    <mergeCell ref="L46:M46"/>
    <mergeCell ref="M26:M27"/>
    <mergeCell ref="C38:L38"/>
    <mergeCell ref="C39:L41"/>
    <mergeCell ref="M40:M41"/>
    <mergeCell ref="B15:M15"/>
    <mergeCell ref="E50:G50"/>
    <mergeCell ref="C16:H16"/>
    <mergeCell ref="B17:B23"/>
    <mergeCell ref="B29:B30"/>
    <mergeCell ref="B32:B33"/>
    <mergeCell ref="B45:I45"/>
    <mergeCell ref="B46:D46"/>
    <mergeCell ref="E46:F46"/>
    <mergeCell ref="G46:I46"/>
    <mergeCell ref="B24:B27"/>
    <mergeCell ref="C24:L24"/>
    <mergeCell ref="C25:L27"/>
    <mergeCell ref="B38:B41"/>
    <mergeCell ref="B2:B5"/>
    <mergeCell ref="M4:M5"/>
    <mergeCell ref="C2:L2"/>
    <mergeCell ref="C3:L5"/>
    <mergeCell ref="H50:J51"/>
    <mergeCell ref="B47:B51"/>
    <mergeCell ref="E47:G47"/>
    <mergeCell ref="H47:J48"/>
    <mergeCell ref="K47:M47"/>
    <mergeCell ref="E48:G48"/>
    <mergeCell ref="K48:M48"/>
    <mergeCell ref="E49:G49"/>
    <mergeCell ref="H49:J49"/>
    <mergeCell ref="K50:M50"/>
    <mergeCell ref="E51:G51"/>
    <mergeCell ref="K51:M51"/>
  </mergeCells>
  <pageMargins left="0.23622047244094491" right="0.23622047244094491" top="0.74803149606299213" bottom="0.35433070866141736" header="0.31496062992125984" footer="0.31496062992125984"/>
  <pageSetup paperSize="9" orientation="landscape" verticalDpi="597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2" ma:contentTypeDescription="Crear nuevo documento." ma:contentTypeScope="" ma:versionID="b05d93db08c6a02fc167dcabb5cdb72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bedc1b68e15b2cd3dc0b0251a4d180b0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705AF7-63B5-4B54-88A6-5B78207C46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B95E1F-DF0D-43D8-9AD4-281397FCE3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0A9D49-1392-4E44-8D5D-0102C9B39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CACERES LARREATEGUI ALBA LUCIA</cp:lastModifiedBy>
  <cp:revision/>
  <cp:lastPrinted>2020-10-08T14:05:59Z</cp:lastPrinted>
  <dcterms:created xsi:type="dcterms:W3CDTF">2015-01-22T20:45:29Z</dcterms:created>
  <dcterms:modified xsi:type="dcterms:W3CDTF">2020-10-08T14:06:12Z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