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https://uleam-my.sharepoint.com/personal/maria_intriagog_uleam_edu_ec/Documents/Rebeca I/AUTOEVALUACIÓN INSTITUCIONAL/AUTO_INST_2024/Instrumentos_auto_institucional/"/>
    </mc:Choice>
  </mc:AlternateContent>
  <xr:revisionPtr revIDLastSave="12" documentId="13_ncr:1_{1C42A393-8A48-407B-8173-FE5B436EAB0F}" xr6:coauthVersionLast="47" xr6:coauthVersionMax="47" xr10:uidLastSave="{796E568F-F202-46C4-A5FF-89889B948F91}"/>
  <bookViews>
    <workbookView xWindow="-120" yWindow="-120" windowWidth="20730" windowHeight="11160" xr2:uid="{89D80B24-34F8-4BE2-8073-8896337E8381}"/>
  </bookViews>
  <sheets>
    <sheet name="Estándar 16" sheetId="1" r:id="rId1"/>
    <sheet name="Estándar 17" sheetId="2" r:id="rId2"/>
    <sheet name="Estandar 19" sheetId="3" r:id="rId3"/>
    <sheet name="Estandar 21" sheetId="5" r:id="rId4"/>
    <sheet name="Estandar 22" sheetId="6" r:id="rId5"/>
    <sheet name="Estandar 25" sheetId="7" r:id="rId6"/>
    <sheet name="Estandar 26" sheetId="8" r:id="rId7"/>
    <sheet name="Estandar 29" sheetId="10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6" i="8" l="1"/>
  <c r="I46" i="8"/>
  <c r="C12" i="10"/>
  <c r="I36" i="8" l="1"/>
  <c r="J22" i="8"/>
  <c r="J23" i="8"/>
  <c r="J24" i="8"/>
  <c r="J25" i="8"/>
  <c r="J26" i="8"/>
  <c r="J27" i="8"/>
  <c r="J28" i="8"/>
  <c r="J21" i="8"/>
  <c r="F14" i="7"/>
  <c r="E19" i="6"/>
  <c r="E22" i="6" s="1"/>
  <c r="E13" i="6"/>
  <c r="E24" i="5"/>
  <c r="E18" i="5"/>
  <c r="E26" i="3"/>
  <c r="E24" i="3"/>
  <c r="E18" i="3"/>
  <c r="E12" i="3"/>
  <c r="E17" i="2"/>
  <c r="J29" i="8" l="1"/>
  <c r="E12" i="5"/>
  <c r="E26" i="5" s="1"/>
  <c r="E11" i="2"/>
  <c r="E11" i="1"/>
</calcChain>
</file>

<file path=xl/sharedStrings.xml><?xml version="1.0" encoding="utf-8"?>
<sst xmlns="http://schemas.openxmlformats.org/spreadsheetml/2006/main" count="133" uniqueCount="87">
  <si>
    <t>FÓRMULA DE CÁLCULO</t>
  </si>
  <si>
    <t>MODELO DE EVALUACIÓN EXTERNA CON FINES DE ACREDITACIÓN PARA EL ASEGURAMIENTO DE LA CALIDAD</t>
  </si>
  <si>
    <t>Estándar 16 Personal Académico con Formación Doctoral</t>
  </si>
  <si>
    <t>TPhd: Total del personal académico con formación doctoral vinculado en el periodo de evaluación</t>
  </si>
  <si>
    <t>TP: Total de personal académico de la institución vinculado en el periodo de evaluación</t>
  </si>
  <si>
    <t>TPAFD</t>
  </si>
  <si>
    <t>Estándar 17 Personal académico con dedicación a tiempo completo</t>
  </si>
  <si>
    <t>PTC: Total del personal accadémico con dedicacion a tiempo completo a nivel institucional vinculados en el periodo de evaluación</t>
  </si>
  <si>
    <t>TP: Total de personal académico de la institución vinculados en el periodo de evaluación</t>
  </si>
  <si>
    <t>TDG2</t>
  </si>
  <si>
    <t>Casos</t>
  </si>
  <si>
    <t>Primer caso</t>
  </si>
  <si>
    <t>Valoración</t>
  </si>
  <si>
    <t>Satisfactorio</t>
  </si>
  <si>
    <t>Segundo caso</t>
  </si>
  <si>
    <t>Estándar 21 Tasa de titulación Institucional - Oferta Académica de grado</t>
  </si>
  <si>
    <t xml:space="preserve">NEGT: Número de estudiantes de grado matriculados en primer nivel que se titularon en el plazo establecido según el tiempo de duración de la carrera y hasta un año adicional en la i ésima cohorte. </t>
  </si>
  <si>
    <t>TEG: Total de estudiantes de grado matriculados en primer nivel en la i ésima cohorte.</t>
  </si>
  <si>
    <t>𝐓𝐓𝐆</t>
  </si>
  <si>
    <t>VALORACIÓN</t>
  </si>
  <si>
    <t>Cuasi sastifactorio</t>
  </si>
  <si>
    <t xml:space="preserve">PERIODO ACADÉMICO: </t>
  </si>
  <si>
    <t>TPTC 2do. periodo</t>
  </si>
  <si>
    <t>TPTC 1er. periodo</t>
  </si>
  <si>
    <t>Ejemplo de valoración cualitativa</t>
  </si>
  <si>
    <r>
      <t>TPTC</t>
    </r>
    <r>
      <rPr>
        <b/>
        <sz val="8"/>
        <color theme="1"/>
        <rFont val="Calibri"/>
        <family val="2"/>
      </rPr>
      <t>1</t>
    </r>
  </si>
  <si>
    <r>
      <t>TPCT</t>
    </r>
    <r>
      <rPr>
        <b/>
        <sz val="8"/>
        <color theme="1"/>
        <rFont val="Calibri"/>
        <family val="2"/>
      </rPr>
      <t>2</t>
    </r>
  </si>
  <si>
    <t>Periodo académico:</t>
  </si>
  <si>
    <t>NEG Ai+2:  Número de estudiantes de grado Ai que no continuaron sus estudios en el periodo Ai + 2.</t>
  </si>
  <si>
    <t>NEG Ai: Número de estudiantes de grado que iniciaron sus estudios en la cohorte Ai.</t>
  </si>
  <si>
    <r>
      <t>Cohorte</t>
    </r>
    <r>
      <rPr>
        <sz val="9"/>
        <color theme="1"/>
        <rFont val="Calibri"/>
        <family val="2"/>
      </rPr>
      <t>2</t>
    </r>
  </si>
  <si>
    <t>Tasa_deserción 1</t>
  </si>
  <si>
    <t>Tasa_deserción 2</t>
  </si>
  <si>
    <t>Tasa_deserción 3</t>
  </si>
  <si>
    <r>
      <t>Cohorte</t>
    </r>
    <r>
      <rPr>
        <sz val="8"/>
        <color theme="1"/>
        <rFont val="Calibri"/>
        <family val="2"/>
      </rPr>
      <t>3</t>
    </r>
  </si>
  <si>
    <r>
      <t>Cohorte</t>
    </r>
    <r>
      <rPr>
        <sz val="8"/>
        <color theme="1"/>
        <rFont val="Calibri"/>
        <family val="2"/>
      </rPr>
      <t>2</t>
    </r>
  </si>
  <si>
    <r>
      <t>Cohorte</t>
    </r>
    <r>
      <rPr>
        <sz val="8"/>
        <color theme="1"/>
        <rFont val="Calibri"/>
        <family val="2"/>
      </rPr>
      <t>1</t>
    </r>
  </si>
  <si>
    <t>Estándar 19 Tasa de deserción institucional de segundo año - Oferta académica de grado</t>
  </si>
  <si>
    <t>TTG Grado</t>
  </si>
  <si>
    <t>CUASI SATISFACTORIO</t>
  </si>
  <si>
    <t>POCO SATISFACTORIO</t>
  </si>
  <si>
    <t>Estándar 22 Tasa de titulación Institucional - Oferta Académica de Posgrado</t>
  </si>
  <si>
    <t>NEPTi: Número de estudiantes de posgrado matriculados en el programa y que se titularon en el plazo establecido y hasta un añi adicional en la i-ésima cohorte</t>
  </si>
  <si>
    <t>TECi: Total de estudiantes de de posgrado matriculados en las cohortes definidas</t>
  </si>
  <si>
    <t>TTG Posgrado</t>
  </si>
  <si>
    <t>Estándar 25 Proyectos de investigación e innovación con financiamiento externo o en red</t>
  </si>
  <si>
    <t>IP: Porcentaje de proyectos concluidos o en ejecución con financiamiento externo o en redes respecto al total de proyectos de la UEP.</t>
  </si>
  <si>
    <t xml:space="preserve">TP: Total de proyectos concluidos o en ejecución de la UEP en el periodo de evaluación. </t>
  </si>
  <si>
    <t xml:space="preserve">TPyRF: Total de proyectos de investigación e innovación concluidos o en ejecución con recursos financiamiento externo. </t>
  </si>
  <si>
    <t>TPyCI: Total de proyectos de investigación e innovación concluidos o en ejecución desarrollados en cooperación o en redes de carácter internacional.</t>
  </si>
  <si>
    <t>TPyCN: Total de proyectos de investigación e innovación concluidos o en ejecución desarrollados en cooperación o en redes de carácter nacional.</t>
  </si>
  <si>
    <t>Estándar 26 Producción Académica</t>
  </si>
  <si>
    <t>IP: Índice de producción académica per cápita.</t>
  </si>
  <si>
    <t>PAC: Publicación académica científica.</t>
  </si>
  <si>
    <t>PA: Producción artística.</t>
  </si>
  <si>
    <t xml:space="preserve">LyCL: Libros y capítulos de libros revisados por pares. </t>
  </si>
  <si>
    <t xml:space="preserve">PTC: Total del personal académico con dedicación a tiempo completo vinculado en el último año concluido antes de inicio del proceso de evaluación. </t>
  </si>
  <si>
    <t>PMT: Total del personal académico con dedicación a medio tiempo vinculado en el último año concluido antes de inicio del proceso de evaluación.</t>
  </si>
  <si>
    <t>Publicación</t>
  </si>
  <si>
    <t>Coeficiente asignado Q</t>
  </si>
  <si>
    <t>Con componente intercultural</t>
  </si>
  <si>
    <t>Ejemplo</t>
  </si>
  <si>
    <t>PA: Producción artística</t>
  </si>
  <si>
    <t>OPN: Obra relevante de producción artística revisada por curadores o expertos externos a la institución y expuesta en un evento nacional o que ha ganado un premio nacional</t>
  </si>
  <si>
    <t>LyCL: Libro y capítulos de libros revisados por pares</t>
  </si>
  <si>
    <t>Li: Libros publicados por el profesor e investigador i-ésimo</t>
  </si>
  <si>
    <t>CL: Número de capítulos de libros publicados en los que colabora en algú/os capítulo/s</t>
  </si>
  <si>
    <t>TCj: Número total de capítulos revisados por pares que tiene el j-ésimo libro</t>
  </si>
  <si>
    <t>Estándar 29 Proyectos de vinculación con la sociedad</t>
  </si>
  <si>
    <t xml:space="preserve">TPV: Total de proyectos de vinculación con la sociedad con resultados verificables totales o
parciales. </t>
  </si>
  <si>
    <t>TOA: Total de carreras y programas vigentes y en ejecución.</t>
  </si>
  <si>
    <t>IPV: Relación de proyectos de vinculación con la sociedad con la oferta académica</t>
  </si>
  <si>
    <t>PIA: Propiedad intelectual aplicada, resultado de un proyecto de investigación, vinculación o producción artística</t>
  </si>
  <si>
    <t>DEFICIENTE</t>
  </si>
  <si>
    <t>OPI: Obra relevante de producción artística revisada por curadores o expertos externos a la institución y expuesta en un evento internacional a que han ganado un premio internacional</t>
  </si>
  <si>
    <t>A1</t>
  </si>
  <si>
    <t>A2</t>
  </si>
  <si>
    <t>A3</t>
  </si>
  <si>
    <t>A4</t>
  </si>
  <si>
    <t>A5</t>
  </si>
  <si>
    <t>A6</t>
  </si>
  <si>
    <t>A7</t>
  </si>
  <si>
    <t>A8</t>
  </si>
  <si>
    <t>Coeficiente total</t>
  </si>
  <si>
    <t>Nota: En la metodología se extraen las públicaciones únicas de la UEP</t>
  </si>
  <si>
    <t>deficiente</t>
  </si>
  <si>
    <r>
      <rPr>
        <i/>
        <sz val="8"/>
        <color theme="1"/>
        <rFont val="Calibri"/>
        <family val="2"/>
      </rPr>
      <t>Nota:</t>
    </r>
    <r>
      <rPr>
        <sz val="8"/>
        <color theme="1"/>
        <rFont val="Calibri"/>
        <family val="2"/>
      </rPr>
      <t xml:space="preserve"> Total de profesores vinculados en el periodo de evaluación (contados por registro único)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</si>
</sst>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1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9"/>
      <color theme="1"/>
      <name val="Calibri"/>
      <family val="2"/>
    </font>
    <font>
      <b/>
      <sz val="12"/>
      <color theme="1"/>
      <name val="Calibri"/>
      <family val="2"/>
    </font>
    <font>
      <sz val="14"/>
      <color theme="1"/>
      <name val="Calibri"/>
      <family val="2"/>
    </font>
    <font>
      <sz val="8"/>
      <color theme="1"/>
      <name val="Calibri"/>
      <family val="2"/>
    </font>
    <font>
      <b/>
      <sz val="8"/>
      <color theme="1"/>
      <name val="Calibri"/>
      <family val="2"/>
    </font>
    <font>
      <sz val="12"/>
      <color theme="1"/>
      <name val="Calibri"/>
      <family val="2"/>
    </font>
    <font>
      <sz val="9"/>
      <color theme="1"/>
      <name val="Aptos Narrow"/>
      <family val="2"/>
      <scheme val="minor"/>
    </font>
    <font>
      <b/>
      <sz val="9"/>
      <color theme="1"/>
      <name val="Calibri"/>
      <family val="2"/>
    </font>
    <font>
      <i/>
      <sz val="8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4999237037263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8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1" xfId="0" applyFont="1" applyBorder="1"/>
    <xf numFmtId="0" fontId="3" fillId="2" borderId="0" xfId="0" applyFont="1" applyFill="1"/>
    <xf numFmtId="0" fontId="2" fillId="0" borderId="1" xfId="0" applyFont="1" applyBorder="1" applyAlignment="1">
      <alignment horizontal="center"/>
    </xf>
    <xf numFmtId="43" fontId="3" fillId="0" borderId="1" xfId="1" applyFont="1" applyBorder="1"/>
    <xf numFmtId="0" fontId="7" fillId="0" borderId="0" xfId="0" applyFont="1"/>
    <xf numFmtId="43" fontId="3" fillId="3" borderId="1" xfId="1" applyFont="1" applyFill="1" applyBorder="1" applyAlignment="1">
      <alignment vertical="center"/>
    </xf>
    <xf numFmtId="10" fontId="3" fillId="0" borderId="1" xfId="0" applyNumberFormat="1" applyFont="1" applyBorder="1" applyAlignment="1">
      <alignment horizontal="center"/>
    </xf>
    <xf numFmtId="0" fontId="9" fillId="2" borderId="1" xfId="0" applyFont="1" applyFill="1" applyBorder="1" applyAlignment="1">
      <alignment vertical="center" wrapText="1"/>
    </xf>
    <xf numFmtId="43" fontId="5" fillId="3" borderId="1" xfId="1" applyFont="1" applyFill="1" applyBorder="1" applyAlignment="1">
      <alignment vertical="center"/>
    </xf>
    <xf numFmtId="43" fontId="5" fillId="3" borderId="1" xfId="0" applyNumberFormat="1" applyFont="1" applyFill="1" applyBorder="1"/>
    <xf numFmtId="2" fontId="3" fillId="0" borderId="1" xfId="0" applyNumberFormat="1" applyFont="1" applyBorder="1"/>
    <xf numFmtId="2" fontId="5" fillId="3" borderId="1" xfId="0" applyNumberFormat="1" applyFont="1" applyFill="1" applyBorder="1"/>
    <xf numFmtId="2" fontId="5" fillId="3" borderId="1" xfId="0" applyNumberFormat="1" applyFont="1" applyFill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11" fillId="0" borderId="0" xfId="0" applyFont="1"/>
    <xf numFmtId="0" fontId="4" fillId="0" borderId="0" xfId="0" applyFont="1"/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2" fontId="4" fillId="0" borderId="1" xfId="0" applyNumberFormat="1" applyFont="1" applyBorder="1"/>
    <xf numFmtId="49" fontId="4" fillId="0" borderId="1" xfId="0" applyNumberFormat="1" applyFont="1" applyBorder="1" applyAlignment="1">
      <alignment horizontal="left" vertical="center" wrapText="1"/>
    </xf>
    <xf numFmtId="0" fontId="5" fillId="3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4" fillId="2" borderId="1" xfId="0" applyFont="1" applyFill="1" applyBorder="1" applyAlignment="1">
      <alignment horizontal="left" vertical="center" wrapText="1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9" fillId="2" borderId="2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49" fontId="2" fillId="3" borderId="1" xfId="0" applyNumberFormat="1" applyFont="1" applyFill="1" applyBorder="1" applyAlignment="1">
      <alignment horizontal="left" vertical="center" wrapText="1"/>
    </xf>
    <xf numFmtId="0" fontId="4" fillId="0" borderId="5" xfId="0" applyFont="1" applyBorder="1" applyAlignment="1">
      <alignment horizontal="center"/>
    </xf>
    <xf numFmtId="49" fontId="4" fillId="0" borderId="1" xfId="0" applyNumberFormat="1" applyFont="1" applyBorder="1" applyAlignment="1">
      <alignment horizontal="left" vertical="center"/>
    </xf>
    <xf numFmtId="49" fontId="4" fillId="0" borderId="2" xfId="0" applyNumberFormat="1" applyFont="1" applyBorder="1" applyAlignment="1">
      <alignment horizontal="left" vertical="center" wrapText="1"/>
    </xf>
    <xf numFmtId="49" fontId="4" fillId="0" borderId="4" xfId="0" applyNumberFormat="1" applyFont="1" applyBorder="1" applyAlignment="1">
      <alignment horizontal="left" vertical="center" wrapText="1"/>
    </xf>
    <xf numFmtId="49" fontId="10" fillId="0" borderId="0" xfId="0" applyNumberFormat="1" applyFont="1" applyAlignment="1">
      <alignment horizontal="left" vertical="center" wrapText="1"/>
    </xf>
    <xf numFmtId="49" fontId="5" fillId="3" borderId="1" xfId="0" applyNumberFormat="1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723900</xdr:colOff>
      <xdr:row>4</xdr:row>
      <xdr:rowOff>133350</xdr:rowOff>
    </xdr:from>
    <xdr:ext cx="1683884" cy="33167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CuadroTexto 1">
              <a:extLst>
                <a:ext uri="{FF2B5EF4-FFF2-40B4-BE49-F238E27FC236}">
                  <a16:creationId xmlns:a16="http://schemas.microsoft.com/office/drawing/2014/main" id="{5D0498F6-C22E-4577-8218-73B224CD5054}"/>
                </a:ext>
              </a:extLst>
            </xdr:cNvPr>
            <xdr:cNvSpPr txBox="1"/>
          </xdr:nvSpPr>
          <xdr:spPr>
            <a:xfrm>
              <a:off x="723900" y="895350"/>
              <a:ext cx="1683884" cy="33167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ctr">
              <a:noAutofit/>
            </a:bodyPr>
            <a:lstStyle/>
            <a:p>
              <a:pPr algn="ctr"/>
              <a:r>
                <a:rPr lang="es-EC" sz="1200" baseline="0">
                  <a:latin typeface="+mn-lt"/>
                </a:rPr>
                <a:t>TPAFD = 100X </a:t>
              </a:r>
              <a14:m>
                <m:oMath xmlns:m="http://schemas.openxmlformats.org/officeDocument/2006/math">
                  <m:f>
                    <m:fPr>
                      <m:ctrlPr>
                        <a:rPr lang="es-EC" sz="1200" i="1">
                          <a:latin typeface="Cambria Math" panose="02040503050406030204" pitchFamily="18" charset="0"/>
                        </a:rPr>
                      </m:ctrlPr>
                    </m:fPr>
                    <m:num>
                      <m:r>
                        <a:rPr lang="es-MX" sz="1200" b="0" i="1">
                          <a:latin typeface="Cambria Math" panose="02040503050406030204" pitchFamily="18" charset="0"/>
                        </a:rPr>
                        <m:t>𝑇𝑃h𝑑</m:t>
                      </m:r>
                    </m:num>
                    <m:den>
                      <m:r>
                        <a:rPr lang="es-MX" sz="1200" b="0" i="1">
                          <a:latin typeface="Cambria Math" panose="02040503050406030204" pitchFamily="18" charset="0"/>
                        </a:rPr>
                        <m:t>𝑇𝑃</m:t>
                      </m:r>
                    </m:den>
                  </m:f>
                </m:oMath>
              </a14:m>
              <a:endParaRPr lang="es-EC" sz="1200">
                <a:latin typeface="+mn-lt"/>
              </a:endParaRPr>
            </a:p>
          </xdr:txBody>
        </xdr:sp>
      </mc:Choice>
      <mc:Fallback xmlns="">
        <xdr:sp macro="" textlink="">
          <xdr:nvSpPr>
            <xdr:cNvPr id="2" name="CuadroTexto 1">
              <a:extLst>
                <a:ext uri="{FF2B5EF4-FFF2-40B4-BE49-F238E27FC236}">
                  <a16:creationId xmlns:a16="http://schemas.microsoft.com/office/drawing/2014/main" id="{5D0498F6-C22E-4577-8218-73B224CD5054}"/>
                </a:ext>
              </a:extLst>
            </xdr:cNvPr>
            <xdr:cNvSpPr txBox="1"/>
          </xdr:nvSpPr>
          <xdr:spPr>
            <a:xfrm>
              <a:off x="723900" y="895350"/>
              <a:ext cx="1683884" cy="33167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ctr">
              <a:noAutofit/>
            </a:bodyPr>
            <a:lstStyle/>
            <a:p>
              <a:pPr algn="ctr"/>
              <a:r>
                <a:rPr lang="es-EC" sz="1200" baseline="0">
                  <a:latin typeface="+mn-lt"/>
                </a:rPr>
                <a:t>TPAFD = 100X </a:t>
              </a:r>
              <a:r>
                <a:rPr lang="es-MX" sz="1200" b="0" i="0">
                  <a:latin typeface="Cambria Math" panose="02040503050406030204" pitchFamily="18" charset="0"/>
                </a:rPr>
                <a:t>𝑇𝑃ℎ𝑑</a:t>
              </a:r>
              <a:r>
                <a:rPr lang="es-EC" sz="1200" b="0" i="0">
                  <a:latin typeface="Cambria Math" panose="02040503050406030204" pitchFamily="18" charset="0"/>
                </a:rPr>
                <a:t>/</a:t>
              </a:r>
              <a:r>
                <a:rPr lang="es-MX" sz="1200" b="0" i="0">
                  <a:latin typeface="Cambria Math" panose="02040503050406030204" pitchFamily="18" charset="0"/>
                </a:rPr>
                <a:t>𝑇𝑃</a:t>
              </a:r>
              <a:endParaRPr lang="es-EC" sz="1200">
                <a:latin typeface="+mn-lt"/>
              </a:endParaRPr>
            </a:p>
          </xdr:txBody>
        </xdr:sp>
      </mc:Fallback>
    </mc:AlternateContent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</xdr:colOff>
      <xdr:row>4</xdr:row>
      <xdr:rowOff>71438</xdr:rowOff>
    </xdr:from>
    <xdr:ext cx="1855519" cy="46632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CuadroTexto 2">
              <a:extLst>
                <a:ext uri="{FF2B5EF4-FFF2-40B4-BE49-F238E27FC236}">
                  <a16:creationId xmlns:a16="http://schemas.microsoft.com/office/drawing/2014/main" id="{61893EBF-E21A-4A79-A8EF-BB255C9388D4}"/>
                </a:ext>
              </a:extLst>
            </xdr:cNvPr>
            <xdr:cNvSpPr txBox="1"/>
          </xdr:nvSpPr>
          <xdr:spPr>
            <a:xfrm>
              <a:off x="825501" y="833438"/>
              <a:ext cx="1855519" cy="46632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ctr">
              <a:noAutofit/>
            </a:bodyPr>
            <a:lstStyle/>
            <a:p>
              <a:pPr algn="ctr"/>
              <a:r>
                <a:rPr lang="es-EC" sz="1400" baseline="0">
                  <a:latin typeface="+mn-lt"/>
                </a:rPr>
                <a:t>TPTC = 100 X </a:t>
              </a:r>
              <a:r>
                <a:rPr lang="es-EC" sz="1800" baseline="0">
                  <a:latin typeface="+mn-lt"/>
                </a:rPr>
                <a:t>(</a:t>
              </a:r>
              <a14:m>
                <m:oMath xmlns:m="http://schemas.openxmlformats.org/officeDocument/2006/math">
                  <m:f>
                    <m:fPr>
                      <m:ctrlPr>
                        <a:rPr lang="es-EC" sz="1400" i="1">
                          <a:latin typeface="Cambria Math" panose="02040503050406030204" pitchFamily="18" charset="0"/>
                        </a:rPr>
                      </m:ctrlPr>
                    </m:fPr>
                    <m:num>
                      <m:r>
                        <a:rPr lang="es-MX" sz="1400" b="0" i="1">
                          <a:latin typeface="Cambria Math" panose="02040503050406030204" pitchFamily="18" charset="0"/>
                        </a:rPr>
                        <m:t>𝑃𝑇𝐶</m:t>
                      </m:r>
                    </m:num>
                    <m:den>
                      <m:r>
                        <a:rPr lang="es-MX" sz="1400" b="0" i="1">
                          <a:latin typeface="Cambria Math" panose="02040503050406030204" pitchFamily="18" charset="0"/>
                        </a:rPr>
                        <m:t>𝑇𝑃</m:t>
                      </m:r>
                    </m:den>
                  </m:f>
                </m:oMath>
              </a14:m>
              <a:r>
                <a:rPr lang="es-EC" sz="1800">
                  <a:latin typeface="+mn-lt"/>
                </a:rPr>
                <a:t>)</a:t>
              </a:r>
            </a:p>
          </xdr:txBody>
        </xdr:sp>
      </mc:Choice>
      <mc:Fallback xmlns="">
        <xdr:sp macro="" textlink="">
          <xdr:nvSpPr>
            <xdr:cNvPr id="3" name="CuadroTexto 2">
              <a:extLst>
                <a:ext uri="{FF2B5EF4-FFF2-40B4-BE49-F238E27FC236}">
                  <a16:creationId xmlns:a16="http://schemas.microsoft.com/office/drawing/2014/main" id="{61893EBF-E21A-4A79-A8EF-BB255C9388D4}"/>
                </a:ext>
              </a:extLst>
            </xdr:cNvPr>
            <xdr:cNvSpPr txBox="1"/>
          </xdr:nvSpPr>
          <xdr:spPr>
            <a:xfrm>
              <a:off x="825501" y="833438"/>
              <a:ext cx="1855519" cy="46632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ctr">
              <a:noAutofit/>
            </a:bodyPr>
            <a:lstStyle/>
            <a:p>
              <a:pPr algn="ctr"/>
              <a:r>
                <a:rPr lang="es-EC" sz="1400" baseline="0">
                  <a:latin typeface="+mn-lt"/>
                </a:rPr>
                <a:t>TPTC = 100 X </a:t>
              </a:r>
              <a:r>
                <a:rPr lang="es-EC" sz="1800" baseline="0">
                  <a:latin typeface="+mn-lt"/>
                </a:rPr>
                <a:t>(</a:t>
              </a:r>
              <a:r>
                <a:rPr lang="es-MX" sz="1400" b="0" i="0">
                  <a:latin typeface="Cambria Math" panose="02040503050406030204" pitchFamily="18" charset="0"/>
                </a:rPr>
                <a:t>𝑃𝑇𝐶</a:t>
              </a:r>
              <a:r>
                <a:rPr lang="es-EC" sz="1400" b="0" i="0">
                  <a:latin typeface="Cambria Math" panose="02040503050406030204" pitchFamily="18" charset="0"/>
                </a:rPr>
                <a:t>/</a:t>
              </a:r>
              <a:r>
                <a:rPr lang="es-MX" sz="1400" b="0" i="0">
                  <a:latin typeface="Cambria Math" panose="02040503050406030204" pitchFamily="18" charset="0"/>
                </a:rPr>
                <a:t>𝑇𝑃</a:t>
              </a:r>
              <a:r>
                <a:rPr lang="es-EC" sz="1800">
                  <a:latin typeface="+mn-lt"/>
                </a:rPr>
                <a:t>)</a:t>
              </a:r>
            </a:p>
          </xdr:txBody>
        </xdr:sp>
      </mc:Fallback>
    </mc:AlternateContent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504825</xdr:colOff>
      <xdr:row>4</xdr:row>
      <xdr:rowOff>114300</xdr:rowOff>
    </xdr:from>
    <xdr:ext cx="2297451" cy="46211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CuadroTexto 3">
              <a:extLst>
                <a:ext uri="{FF2B5EF4-FFF2-40B4-BE49-F238E27FC236}">
                  <a16:creationId xmlns:a16="http://schemas.microsoft.com/office/drawing/2014/main" id="{CCEAF3AA-A0CA-4469-98AF-8E81CDFA1C46}"/>
                </a:ext>
              </a:extLst>
            </xdr:cNvPr>
            <xdr:cNvSpPr txBox="1"/>
          </xdr:nvSpPr>
          <xdr:spPr>
            <a:xfrm>
              <a:off x="1266825" y="876300"/>
              <a:ext cx="2297451" cy="462114"/>
            </a:xfrm>
            <a:prstGeom prst="rect">
              <a:avLst/>
            </a:prstGeom>
            <a:solidFill>
              <a:sysClr val="window" lastClr="FFFFFF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EC" sz="1100" b="0" i="1">
                        <a:latin typeface="Cambria Math" panose="02040503050406030204" pitchFamily="18" charset="0"/>
                      </a:rPr>
                      <m:t>𝑇𝐷𝐺</m:t>
                    </m:r>
                    <m:r>
                      <a:rPr lang="es-EC" sz="1100" b="0" i="1">
                        <a:latin typeface="Cambria Math" panose="02040503050406030204" pitchFamily="18" charset="0"/>
                      </a:rPr>
                      <m:t>2=</m:t>
                    </m:r>
                    <m:f>
                      <m:fPr>
                        <m:ctrlPr>
                          <a:rPr lang="es-EC" sz="11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s-EC" sz="1100" b="0" i="1">
                            <a:latin typeface="Cambria Math" panose="02040503050406030204" pitchFamily="18" charset="0"/>
                          </a:rPr>
                          <m:t>1</m:t>
                        </m:r>
                      </m:num>
                      <m:den>
                        <m:r>
                          <a:rPr lang="es-EC" sz="1100" b="0" i="1">
                            <a:latin typeface="Cambria Math" panose="02040503050406030204" pitchFamily="18" charset="0"/>
                          </a:rPr>
                          <m:t>𝑛</m:t>
                        </m:r>
                      </m:den>
                    </m:f>
                    <m:r>
                      <m:rPr>
                        <m:sty m:val="p"/>
                      </m:rPr>
                      <a:rPr lang="es-EC" sz="1100" b="0" i="0">
                        <a:latin typeface="Cambria Math" panose="02040503050406030204" pitchFamily="18" charset="0"/>
                      </a:rPr>
                      <m:t>x</m:t>
                    </m:r>
                    <m:nary>
                      <m:naryPr>
                        <m:chr m:val="∑"/>
                        <m:ctrlPr>
                          <a:rPr lang="es-EC" sz="1100" b="0" i="1">
                            <a:latin typeface="Cambria Math" panose="02040503050406030204" pitchFamily="18" charset="0"/>
                          </a:rPr>
                        </m:ctrlPr>
                      </m:naryPr>
                      <m:sub>
                        <m:r>
                          <m:rPr>
                            <m:brk m:alnAt="23"/>
                          </m:rPr>
                          <a:rPr lang="es-EC" sz="1100" b="0" i="1">
                            <a:latin typeface="Cambria Math" panose="02040503050406030204" pitchFamily="18" charset="0"/>
                          </a:rPr>
                          <m:t>𝑖</m:t>
                        </m:r>
                        <m:r>
                          <a:rPr lang="es-EC" sz="1100" b="0" i="1">
                            <a:latin typeface="Cambria Math" panose="02040503050406030204" pitchFamily="18" charset="0"/>
                          </a:rPr>
                          <m:t>=</m:t>
                        </m:r>
                        <m:r>
                          <m:rPr>
                            <m:brk m:alnAt="23"/>
                          </m:rPr>
                          <a:rPr lang="es-EC" sz="1100" b="0" i="1">
                            <a:latin typeface="Cambria Math" panose="02040503050406030204" pitchFamily="18" charset="0"/>
                          </a:rPr>
                          <m:t>1</m:t>
                        </m:r>
                      </m:sub>
                      <m:sup>
                        <m:r>
                          <a:rPr lang="es-EC" sz="1100" b="0" i="1">
                            <a:latin typeface="Cambria Math" panose="02040503050406030204" pitchFamily="18" charset="0"/>
                          </a:rPr>
                          <m:t>𝑛</m:t>
                        </m:r>
                      </m:sup>
                      <m:e>
                        <m:f>
                          <m:fPr>
                            <m:ctrlPr>
                              <a:rPr lang="es-EC" sz="1100" b="0" i="1">
                                <a:latin typeface="Cambria Math" panose="02040503050406030204" pitchFamily="18" charset="0"/>
                              </a:rPr>
                            </m:ctrlPr>
                          </m:fPr>
                          <m:num>
                            <m:r>
                              <a:rPr lang="es-EC" sz="1100" b="0" i="1">
                                <a:latin typeface="Cambria Math" panose="02040503050406030204" pitchFamily="18" charset="0"/>
                              </a:rPr>
                              <m:t>𝑁𝐸𝐺𝐴𝑖</m:t>
                            </m:r>
                            <m:r>
                              <a:rPr lang="es-EC" sz="1100" b="0" i="1">
                                <a:latin typeface="Cambria Math" panose="02040503050406030204" pitchFamily="18" charset="0"/>
                              </a:rPr>
                              <m:t>+2</m:t>
                            </m:r>
                          </m:num>
                          <m:den>
                            <m:r>
                              <a:rPr lang="es-EC" sz="1100" b="0" i="1">
                                <a:latin typeface="Cambria Math" panose="02040503050406030204" pitchFamily="18" charset="0"/>
                              </a:rPr>
                              <m:t>𝑁𝐸𝐺𝐴𝑖</m:t>
                            </m:r>
                          </m:den>
                        </m:f>
                      </m:e>
                    </m:nary>
                  </m:oMath>
                </m:oMathPara>
              </a14:m>
              <a:endParaRPr lang="es-EC" sz="1800"/>
            </a:p>
          </xdr:txBody>
        </xdr:sp>
      </mc:Choice>
      <mc:Fallback xmlns="">
        <xdr:sp macro="" textlink="">
          <xdr:nvSpPr>
            <xdr:cNvPr id="3" name="CuadroTexto 3">
              <a:extLst>
                <a:ext uri="{FF2B5EF4-FFF2-40B4-BE49-F238E27FC236}">
                  <a16:creationId xmlns:a16="http://schemas.microsoft.com/office/drawing/2014/main" id="{CCEAF3AA-A0CA-4469-98AF-8E81CDFA1C46}"/>
                </a:ext>
              </a:extLst>
            </xdr:cNvPr>
            <xdr:cNvSpPr txBox="1"/>
          </xdr:nvSpPr>
          <xdr:spPr>
            <a:xfrm>
              <a:off x="1266825" y="876300"/>
              <a:ext cx="2297451" cy="462114"/>
            </a:xfrm>
            <a:prstGeom prst="rect">
              <a:avLst/>
            </a:prstGeom>
            <a:solidFill>
              <a:sysClr val="window" lastClr="FFFFFF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lang="es-EC" sz="1100" b="0" i="0">
                  <a:latin typeface="Cambria Math" panose="02040503050406030204" pitchFamily="18" charset="0"/>
                </a:rPr>
                <a:t>𝑇𝐷𝐺2=1/𝑛 x∑_(𝑖=1)^𝑛▒(𝑁𝐸𝐺𝐴𝑖+2)/𝑁𝐸𝐺𝐴𝑖</a:t>
              </a:r>
              <a:endParaRPr lang="es-EC" sz="1800"/>
            </a:p>
          </xdr:txBody>
        </xdr:sp>
      </mc:Fallback>
    </mc:AlternateContent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238125</xdr:colOff>
      <xdr:row>4</xdr:row>
      <xdr:rowOff>57150</xdr:rowOff>
    </xdr:from>
    <xdr:to>
      <xdr:col>3</xdr:col>
      <xdr:colOff>752789</xdr:colOff>
      <xdr:row>7</xdr:row>
      <xdr:rowOff>162019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A37F6AD-F6C5-49A0-A237-A5508E4129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04900" y="819150"/>
          <a:ext cx="2248214" cy="67636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704850</xdr:colOff>
      <xdr:row>4</xdr:row>
      <xdr:rowOff>133350</xdr:rowOff>
    </xdr:from>
    <xdr:to>
      <xdr:col>4</xdr:col>
      <xdr:colOff>95528</xdr:colOff>
      <xdr:row>8</xdr:row>
      <xdr:rowOff>57246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76A3525-E338-487B-AB81-1D0A5B8141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71625" y="895350"/>
          <a:ext cx="1991003" cy="685896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161925</xdr:colOff>
      <xdr:row>4</xdr:row>
      <xdr:rowOff>57150</xdr:rowOff>
    </xdr:from>
    <xdr:ext cx="2750344" cy="73818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CuadroTexto 3">
              <a:extLst>
                <a:ext uri="{FF2B5EF4-FFF2-40B4-BE49-F238E27FC236}">
                  <a16:creationId xmlns:a16="http://schemas.microsoft.com/office/drawing/2014/main" id="{3E280865-A0B7-4019-B05D-BF3C5E044667}"/>
                </a:ext>
              </a:extLst>
            </xdr:cNvPr>
            <xdr:cNvSpPr txBox="1"/>
          </xdr:nvSpPr>
          <xdr:spPr>
            <a:xfrm>
              <a:off x="1028700" y="819150"/>
              <a:ext cx="2750344" cy="73818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ctr">
              <a:noAutofit/>
            </a:bodyPr>
            <a:lstStyle/>
            <a:p>
              <a:pPr algn="ctr"/>
              <a:r>
                <a:rPr lang="es-EC" sz="1600" baseline="0">
                  <a:latin typeface="+mn-lt"/>
                </a:rPr>
                <a:t>IP = </a:t>
              </a:r>
              <a:r>
                <a:rPr lang="es-EC" sz="1600">
                  <a:latin typeface="+mn-lt"/>
                </a:rPr>
                <a:t>100 X </a:t>
              </a:r>
              <a14:m>
                <m:oMath xmlns:m="http://schemas.openxmlformats.org/officeDocument/2006/math">
                  <m:f>
                    <m:fPr>
                      <m:ctrlPr>
                        <a:rPr lang="es-EC" sz="1600" i="1">
                          <a:latin typeface="Cambria Math" panose="02040503050406030204" pitchFamily="18" charset="0"/>
                        </a:rPr>
                      </m:ctrlPr>
                    </m:fPr>
                    <m:num>
                      <m:r>
                        <a:rPr lang="es-MX" sz="1600" b="0" i="1">
                          <a:latin typeface="Cambria Math" panose="02040503050406030204" pitchFamily="18" charset="0"/>
                        </a:rPr>
                        <m:t>𝑇𝑃𝑦𝑅𝐹</m:t>
                      </m:r>
                      <m:r>
                        <a:rPr lang="es-MX" sz="1600" b="0" i="1">
                          <a:latin typeface="Cambria Math" panose="02040503050406030204" pitchFamily="18" charset="0"/>
                        </a:rPr>
                        <m:t> + </m:t>
                      </m:r>
                      <m:r>
                        <a:rPr lang="es-MX" sz="1600" b="0" i="1">
                          <a:latin typeface="Cambria Math" panose="02040503050406030204" pitchFamily="18" charset="0"/>
                        </a:rPr>
                        <m:t>𝑇𝑃𝑦𝐶𝐼</m:t>
                      </m:r>
                      <m:r>
                        <a:rPr lang="es-MX" sz="1600" b="0" i="1">
                          <a:latin typeface="Cambria Math" panose="02040503050406030204" pitchFamily="18" charset="0"/>
                        </a:rPr>
                        <m:t> + </m:t>
                      </m:r>
                      <m:r>
                        <a:rPr lang="es-MX" sz="1600" b="0" i="1">
                          <a:latin typeface="Cambria Math" panose="02040503050406030204" pitchFamily="18" charset="0"/>
                        </a:rPr>
                        <m:t>𝑇𝑃𝑦𝐶𝑁</m:t>
                      </m:r>
                    </m:num>
                    <m:den>
                      <m:r>
                        <a:rPr lang="es-MX" sz="1600" b="0" i="1">
                          <a:latin typeface="Cambria Math" panose="02040503050406030204" pitchFamily="18" charset="0"/>
                        </a:rPr>
                        <m:t>𝑇</m:t>
                      </m:r>
                      <m:r>
                        <a:rPr lang="es-ES" sz="1600" b="0" i="1">
                          <a:latin typeface="Cambria Math" panose="02040503050406030204" pitchFamily="18" charset="0"/>
                        </a:rPr>
                        <m:t>𝑃</m:t>
                      </m:r>
                    </m:den>
                  </m:f>
                </m:oMath>
              </a14:m>
              <a:endParaRPr lang="es-EC" sz="1600">
                <a:latin typeface="+mn-lt"/>
              </a:endParaRPr>
            </a:p>
          </xdr:txBody>
        </xdr:sp>
      </mc:Choice>
      <mc:Fallback xmlns="">
        <xdr:sp macro="" textlink="">
          <xdr:nvSpPr>
            <xdr:cNvPr id="4" name="CuadroTexto 3">
              <a:extLst>
                <a:ext uri="{FF2B5EF4-FFF2-40B4-BE49-F238E27FC236}">
                  <a16:creationId xmlns:a16="http://schemas.microsoft.com/office/drawing/2014/main" id="{3E280865-A0B7-4019-B05D-BF3C5E044667}"/>
                </a:ext>
              </a:extLst>
            </xdr:cNvPr>
            <xdr:cNvSpPr txBox="1"/>
          </xdr:nvSpPr>
          <xdr:spPr>
            <a:xfrm>
              <a:off x="1028700" y="819150"/>
              <a:ext cx="2750344" cy="73818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ctr">
              <a:noAutofit/>
            </a:bodyPr>
            <a:lstStyle/>
            <a:p>
              <a:pPr algn="ctr"/>
              <a:r>
                <a:rPr lang="es-EC" sz="1600" baseline="0">
                  <a:latin typeface="+mn-lt"/>
                </a:rPr>
                <a:t>IP = </a:t>
              </a:r>
              <a:r>
                <a:rPr lang="es-EC" sz="1600">
                  <a:latin typeface="+mn-lt"/>
                </a:rPr>
                <a:t>100 X </a:t>
              </a:r>
              <a:r>
                <a:rPr lang="es-EC" sz="1600" i="0">
                  <a:latin typeface="Cambria Math" panose="02040503050406030204" pitchFamily="18" charset="0"/>
                </a:rPr>
                <a:t>(</a:t>
              </a:r>
              <a:r>
                <a:rPr lang="es-MX" sz="1600" b="0" i="0">
                  <a:latin typeface="Cambria Math" panose="02040503050406030204" pitchFamily="18" charset="0"/>
                </a:rPr>
                <a:t>𝑇𝑃𝑦𝑅𝐹 + 𝑇𝑃𝑦𝐶𝐼 + 𝑇𝑃𝑦𝐶𝑁</a:t>
              </a:r>
              <a:r>
                <a:rPr lang="es-EC" sz="1600" b="0" i="0">
                  <a:latin typeface="Cambria Math" panose="02040503050406030204" pitchFamily="18" charset="0"/>
                </a:rPr>
                <a:t>)/</a:t>
              </a:r>
              <a:r>
                <a:rPr lang="es-MX" sz="1600" b="0" i="0">
                  <a:latin typeface="Cambria Math" panose="02040503050406030204" pitchFamily="18" charset="0"/>
                </a:rPr>
                <a:t>𝑇</a:t>
              </a:r>
              <a:r>
                <a:rPr lang="es-ES" sz="1600" b="0" i="0">
                  <a:latin typeface="Cambria Math" panose="02040503050406030204" pitchFamily="18" charset="0"/>
                </a:rPr>
                <a:t>𝑃</a:t>
              </a:r>
              <a:endParaRPr lang="es-EC" sz="1600">
                <a:latin typeface="+mn-lt"/>
              </a:endParaRPr>
            </a:p>
          </xdr:txBody>
        </xdr:sp>
      </mc:Fallback>
    </mc:AlternateContent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1190625</xdr:colOff>
      <xdr:row>5</xdr:row>
      <xdr:rowOff>142875</xdr:rowOff>
    </xdr:from>
    <xdr:to>
      <xdr:col>1</xdr:col>
      <xdr:colOff>1248038</xdr:colOff>
      <xdr:row>8</xdr:row>
      <xdr:rowOff>114360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967F2CD-079F-41D7-A6D2-222914FC8B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90625" y="1095375"/>
          <a:ext cx="1886213" cy="428685"/>
        </a:xfrm>
        <a:prstGeom prst="rect">
          <a:avLst/>
        </a:prstGeom>
      </xdr:spPr>
    </xdr:pic>
    <xdr:clientData/>
  </xdr:twoCellAnchor>
  <xdr:oneCellAnchor>
    <xdr:from>
      <xdr:col>7</xdr:col>
      <xdr:colOff>295275</xdr:colOff>
      <xdr:row>17</xdr:row>
      <xdr:rowOff>38100</xdr:rowOff>
    </xdr:from>
    <xdr:ext cx="1328298" cy="595311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CuadroTexto 3">
              <a:extLst>
                <a:ext uri="{FF2B5EF4-FFF2-40B4-BE49-F238E27FC236}">
                  <a16:creationId xmlns:a16="http://schemas.microsoft.com/office/drawing/2014/main" id="{6C29D962-E9BF-4EB9-BB10-1A594BF3030D}"/>
                </a:ext>
              </a:extLst>
            </xdr:cNvPr>
            <xdr:cNvSpPr txBox="1"/>
          </xdr:nvSpPr>
          <xdr:spPr>
            <a:xfrm>
              <a:off x="8953500" y="4867275"/>
              <a:ext cx="1328298" cy="59531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r>
                <a:rPr lang="es-EC" sz="1600" i="0">
                  <a:latin typeface="+mn-lt"/>
                </a:rPr>
                <a:t>PAC</a:t>
              </a:r>
              <a14:m>
                <m:oMath xmlns:m="http://schemas.openxmlformats.org/officeDocument/2006/math">
                  <m:r>
                    <a:rPr lang="es-EC" sz="1600" i="1">
                      <a:latin typeface="Cambria Math" panose="02040503050406030204" pitchFamily="18" charset="0"/>
                    </a:rPr>
                    <m:t>=</m:t>
                  </m:r>
                  <m:nary>
                    <m:naryPr>
                      <m:chr m:val="∑"/>
                      <m:ctrlPr>
                        <a:rPr lang="es-EC" sz="1600" i="1">
                          <a:latin typeface="Cambria Math" panose="02040503050406030204" pitchFamily="18" charset="0"/>
                        </a:rPr>
                      </m:ctrlPr>
                    </m:naryPr>
                    <m:sub>
                      <m:r>
                        <m:rPr>
                          <m:brk m:alnAt="23"/>
                        </m:rPr>
                        <a:rPr lang="es-EC" sz="1600" b="0" i="1">
                          <a:latin typeface="Cambria Math" panose="02040503050406030204" pitchFamily="18" charset="0"/>
                        </a:rPr>
                        <m:t>𝑖</m:t>
                      </m:r>
                      <m:r>
                        <a:rPr lang="es-EC" sz="1600" i="1">
                          <a:latin typeface="Cambria Math" panose="02040503050406030204" pitchFamily="18" charset="0"/>
                        </a:rPr>
                        <m:t>=1</m:t>
                      </m:r>
                    </m:sub>
                    <m:sup>
                      <m:r>
                        <a:rPr lang="es-EC" sz="1600" b="0" i="1">
                          <a:latin typeface="Cambria Math" panose="02040503050406030204" pitchFamily="18" charset="0"/>
                        </a:rPr>
                        <m:t>𝑁𝑃</m:t>
                      </m:r>
                    </m:sup>
                    <m:e>
                      <m:r>
                        <a:rPr lang="es-EC" sz="1600" i="1">
                          <a:latin typeface="Cambria Math" panose="02040503050406030204" pitchFamily="18" charset="0"/>
                        </a:rPr>
                        <m:t>ℷ</m:t>
                      </m:r>
                      <m:r>
                        <a:rPr lang="es-EC" sz="1600" b="0" i="1">
                          <a:latin typeface="Cambria Math" panose="02040503050406030204" pitchFamily="18" charset="0"/>
                        </a:rPr>
                        <m:t>𝑖</m:t>
                      </m:r>
                    </m:e>
                  </m:nary>
                </m:oMath>
              </a14:m>
              <a:endParaRPr lang="es-EC" sz="1600"/>
            </a:p>
          </xdr:txBody>
        </xdr:sp>
      </mc:Choice>
      <mc:Fallback xmlns="">
        <xdr:sp macro="" textlink="">
          <xdr:nvSpPr>
            <xdr:cNvPr id="4" name="CuadroTexto 3">
              <a:extLst>
                <a:ext uri="{FF2B5EF4-FFF2-40B4-BE49-F238E27FC236}">
                  <a16:creationId xmlns:a16="http://schemas.microsoft.com/office/drawing/2014/main" id="{6C29D962-E9BF-4EB9-BB10-1A594BF3030D}"/>
                </a:ext>
              </a:extLst>
            </xdr:cNvPr>
            <xdr:cNvSpPr txBox="1"/>
          </xdr:nvSpPr>
          <xdr:spPr>
            <a:xfrm>
              <a:off x="8953500" y="4867275"/>
              <a:ext cx="1328298" cy="59531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r>
                <a:rPr lang="es-EC" sz="1600" i="0">
                  <a:latin typeface="+mn-lt"/>
                </a:rPr>
                <a:t>PAC</a:t>
              </a:r>
              <a:r>
                <a:rPr lang="es-EC" sz="1600" i="0">
                  <a:latin typeface="Cambria Math" panose="02040503050406030204" pitchFamily="18" charset="0"/>
                </a:rPr>
                <a:t>=∑_(</a:t>
              </a:r>
              <a:r>
                <a:rPr lang="es-EC" sz="1600" b="0" i="0">
                  <a:latin typeface="Cambria Math" panose="02040503050406030204" pitchFamily="18" charset="0"/>
                </a:rPr>
                <a:t>𝑖</a:t>
              </a:r>
              <a:r>
                <a:rPr lang="es-EC" sz="1600" i="0">
                  <a:latin typeface="Cambria Math" panose="02040503050406030204" pitchFamily="18" charset="0"/>
                </a:rPr>
                <a:t>=1)</a:t>
              </a:r>
              <a:r>
                <a:rPr lang="es-EC" sz="1600" b="0" i="0">
                  <a:latin typeface="Cambria Math" panose="02040503050406030204" pitchFamily="18" charset="0"/>
                </a:rPr>
                <a:t>^𝑁𝑃▒</a:t>
              </a:r>
              <a:r>
                <a:rPr lang="es-EC" sz="1600" i="0">
                  <a:latin typeface="Cambria Math" panose="02040503050406030204" pitchFamily="18" charset="0"/>
                </a:rPr>
                <a:t>ℷ</a:t>
              </a:r>
              <a:r>
                <a:rPr lang="es-EC" sz="1600" b="0" i="0">
                  <a:latin typeface="Cambria Math" panose="02040503050406030204" pitchFamily="18" charset="0"/>
                </a:rPr>
                <a:t>𝑖</a:t>
              </a:r>
              <a:endParaRPr lang="es-EC" sz="1600"/>
            </a:p>
          </xdr:txBody>
        </xdr:sp>
      </mc:Fallback>
    </mc:AlternateContent>
    <xdr:clientData/>
  </xdr:oneCellAnchor>
  <xdr:oneCellAnchor>
    <xdr:from>
      <xdr:col>6</xdr:col>
      <xdr:colOff>0</xdr:colOff>
      <xdr:row>31</xdr:row>
      <xdr:rowOff>0</xdr:rowOff>
    </xdr:from>
    <xdr:ext cx="1985513" cy="323491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" name="CuadroTexto 4">
              <a:extLst>
                <a:ext uri="{FF2B5EF4-FFF2-40B4-BE49-F238E27FC236}">
                  <a16:creationId xmlns:a16="http://schemas.microsoft.com/office/drawing/2014/main" id="{5C47419E-A948-4E2F-A5C1-26F1273BEFED}"/>
                </a:ext>
              </a:extLst>
            </xdr:cNvPr>
            <xdr:cNvSpPr txBox="1"/>
          </xdr:nvSpPr>
          <xdr:spPr>
            <a:xfrm>
              <a:off x="7458075" y="8715375"/>
              <a:ext cx="1985513" cy="32349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r>
                <a:rPr lang="es-EC" sz="1600"/>
                <a:t>PA</a:t>
              </a:r>
              <a14:m>
                <m:oMath xmlns:m="http://schemas.openxmlformats.org/officeDocument/2006/math">
                  <m:r>
                    <a:rPr lang="es-EC" sz="1200" i="1">
                      <a:latin typeface="Cambria Math" panose="02040503050406030204" pitchFamily="18" charset="0"/>
                    </a:rPr>
                    <m:t>=</m:t>
                  </m:r>
                  <m:r>
                    <a:rPr lang="es-EC" sz="1200" b="0" i="1">
                      <a:latin typeface="Cambria Math" panose="02040503050406030204" pitchFamily="18" charset="0"/>
                    </a:rPr>
                    <m:t>𝑂𝑃𝐼</m:t>
                  </m:r>
                  <m:r>
                    <a:rPr lang="es-EC" sz="1200" b="0" i="1">
                      <a:latin typeface="Cambria Math" panose="02040503050406030204" pitchFamily="18" charset="0"/>
                    </a:rPr>
                    <m:t>+0,9∗</m:t>
                  </m:r>
                  <m:r>
                    <a:rPr lang="es-EC" sz="1200" b="0" i="1">
                      <a:latin typeface="Cambria Math" panose="02040503050406030204" pitchFamily="18" charset="0"/>
                    </a:rPr>
                    <m:t>𝑂𝑃𝑁</m:t>
                  </m:r>
                </m:oMath>
              </a14:m>
              <a:endParaRPr lang="es-EC" sz="1600"/>
            </a:p>
          </xdr:txBody>
        </xdr:sp>
      </mc:Choice>
      <mc:Fallback xmlns="">
        <xdr:sp macro="" textlink="">
          <xdr:nvSpPr>
            <xdr:cNvPr id="5" name="CuadroTexto 4">
              <a:extLst>
                <a:ext uri="{FF2B5EF4-FFF2-40B4-BE49-F238E27FC236}">
                  <a16:creationId xmlns:a16="http://schemas.microsoft.com/office/drawing/2014/main" id="{5C47419E-A948-4E2F-A5C1-26F1273BEFED}"/>
                </a:ext>
              </a:extLst>
            </xdr:cNvPr>
            <xdr:cNvSpPr txBox="1"/>
          </xdr:nvSpPr>
          <xdr:spPr>
            <a:xfrm>
              <a:off x="7458075" y="8715375"/>
              <a:ext cx="1985513" cy="32349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r>
                <a:rPr lang="es-EC" sz="1600"/>
                <a:t>PA</a:t>
              </a:r>
              <a:r>
                <a:rPr lang="es-EC" sz="1200" i="0">
                  <a:latin typeface="Cambria Math" panose="02040503050406030204" pitchFamily="18" charset="0"/>
                </a:rPr>
                <a:t>=</a:t>
              </a:r>
              <a:r>
                <a:rPr lang="es-EC" sz="1200" b="0" i="0">
                  <a:latin typeface="Cambria Math" panose="02040503050406030204" pitchFamily="18" charset="0"/>
                </a:rPr>
                <a:t>𝑂𝑃𝐼+0,9∗𝑂𝑃𝑁</a:t>
              </a:r>
              <a:endParaRPr lang="es-EC" sz="1600"/>
            </a:p>
          </xdr:txBody>
        </xdr:sp>
      </mc:Fallback>
    </mc:AlternateContent>
    <xdr:clientData/>
  </xdr:oneCellAnchor>
  <xdr:twoCellAnchor editAs="oneCell">
    <xdr:from>
      <xdr:col>6</xdr:col>
      <xdr:colOff>866775</xdr:colOff>
      <xdr:row>38</xdr:row>
      <xdr:rowOff>28575</xdr:rowOff>
    </xdr:from>
    <xdr:to>
      <xdr:col>8</xdr:col>
      <xdr:colOff>504825</xdr:colOff>
      <xdr:row>41</xdr:row>
      <xdr:rowOff>249637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0F28BADD-AF50-4E7B-B091-4813C1726D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324850" y="12020550"/>
          <a:ext cx="1781175" cy="678262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85725</xdr:colOff>
      <xdr:row>4</xdr:row>
      <xdr:rowOff>171450</xdr:rowOff>
    </xdr:from>
    <xdr:ext cx="1587501" cy="46632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" name="CuadroTexto 6">
              <a:extLst>
                <a:ext uri="{FF2B5EF4-FFF2-40B4-BE49-F238E27FC236}">
                  <a16:creationId xmlns:a16="http://schemas.microsoft.com/office/drawing/2014/main" id="{FDEFF9D9-F860-4512-B140-DB21AAF34DFF}"/>
                </a:ext>
              </a:extLst>
            </xdr:cNvPr>
            <xdr:cNvSpPr txBox="1"/>
          </xdr:nvSpPr>
          <xdr:spPr>
            <a:xfrm>
              <a:off x="85725" y="933450"/>
              <a:ext cx="1587501" cy="46632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ctr">
              <a:noAutofit/>
            </a:bodyPr>
            <a:lstStyle/>
            <a:p>
              <a:pPr algn="ctr"/>
              <a:r>
                <a:rPr lang="es-EC" sz="1600" baseline="0">
                  <a:latin typeface="+mn-lt"/>
                </a:rPr>
                <a:t>IPV = </a:t>
              </a:r>
              <a14:m>
                <m:oMath xmlns:m="http://schemas.openxmlformats.org/officeDocument/2006/math">
                  <m:f>
                    <m:fPr>
                      <m:ctrlPr>
                        <a:rPr lang="es-EC" sz="1600" i="1">
                          <a:latin typeface="Cambria Math" panose="02040503050406030204" pitchFamily="18" charset="0"/>
                        </a:rPr>
                      </m:ctrlPr>
                    </m:fPr>
                    <m:num>
                      <m:r>
                        <a:rPr lang="es-MX" sz="1600" b="0" i="1">
                          <a:latin typeface="Cambria Math" panose="02040503050406030204" pitchFamily="18" charset="0"/>
                        </a:rPr>
                        <m:t>𝑇𝑃𝑉</m:t>
                      </m:r>
                    </m:num>
                    <m:den>
                      <m:r>
                        <a:rPr lang="es-MX" sz="1600" b="0" i="1">
                          <a:latin typeface="Cambria Math" panose="02040503050406030204" pitchFamily="18" charset="0"/>
                        </a:rPr>
                        <m:t>𝑇𝑂𝐴</m:t>
                      </m:r>
                    </m:den>
                  </m:f>
                </m:oMath>
              </a14:m>
              <a:endParaRPr lang="es-EC" sz="1600">
                <a:latin typeface="+mn-lt"/>
              </a:endParaRPr>
            </a:p>
          </xdr:txBody>
        </xdr:sp>
      </mc:Choice>
      <mc:Fallback xmlns="">
        <xdr:sp macro="" textlink="">
          <xdr:nvSpPr>
            <xdr:cNvPr id="7" name="CuadroTexto 6">
              <a:extLst>
                <a:ext uri="{FF2B5EF4-FFF2-40B4-BE49-F238E27FC236}">
                  <a16:creationId xmlns:a16="http://schemas.microsoft.com/office/drawing/2014/main" id="{FDEFF9D9-F860-4512-B140-DB21AAF34DFF}"/>
                </a:ext>
              </a:extLst>
            </xdr:cNvPr>
            <xdr:cNvSpPr txBox="1"/>
          </xdr:nvSpPr>
          <xdr:spPr>
            <a:xfrm>
              <a:off x="85725" y="933450"/>
              <a:ext cx="1587501" cy="46632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ctr">
              <a:noAutofit/>
            </a:bodyPr>
            <a:lstStyle/>
            <a:p>
              <a:pPr algn="ctr"/>
              <a:r>
                <a:rPr lang="es-EC" sz="1600" baseline="0">
                  <a:latin typeface="+mn-lt"/>
                </a:rPr>
                <a:t>IPV = </a:t>
              </a:r>
              <a:r>
                <a:rPr lang="es-MX" sz="1600" b="0" i="0">
                  <a:latin typeface="Cambria Math" panose="02040503050406030204" pitchFamily="18" charset="0"/>
                </a:rPr>
                <a:t>𝑇𝑃𝑉</a:t>
              </a:r>
              <a:r>
                <a:rPr lang="es-EC" sz="1600" b="0" i="0">
                  <a:latin typeface="Cambria Math" panose="02040503050406030204" pitchFamily="18" charset="0"/>
                </a:rPr>
                <a:t>/</a:t>
              </a:r>
              <a:r>
                <a:rPr lang="es-MX" sz="1600" b="0" i="0">
                  <a:latin typeface="Cambria Math" panose="02040503050406030204" pitchFamily="18" charset="0"/>
                </a:rPr>
                <a:t>𝑇𝑂𝐴</a:t>
              </a:r>
              <a:endParaRPr lang="es-EC" sz="1600">
                <a:latin typeface="+mn-lt"/>
              </a:endParaRPr>
            </a:p>
          </xdr:txBody>
        </xdr:sp>
      </mc:Fallback>
    </mc:AlternateContent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2D2B14-46D2-40E2-9C0E-40BB6E2758F9}">
  <dimension ref="A1:E15"/>
  <sheetViews>
    <sheetView tabSelected="1" topLeftCell="A2" zoomScale="120" zoomScaleNormal="120" workbookViewId="0">
      <selection activeCell="A16" sqref="A16"/>
    </sheetView>
  </sheetViews>
  <sheetFormatPr baseColWidth="10" defaultColWidth="11.42578125" defaultRowHeight="15" x14ac:dyDescent="0.25"/>
  <cols>
    <col min="1" max="1" width="12.42578125" style="2" customWidth="1"/>
    <col min="2" max="16384" width="11.42578125" style="2"/>
  </cols>
  <sheetData>
    <row r="1" spans="1:5" x14ac:dyDescent="0.25">
      <c r="A1" s="1" t="s">
        <v>0</v>
      </c>
    </row>
    <row r="2" spans="1:5" x14ac:dyDescent="0.25">
      <c r="A2" s="1" t="s">
        <v>1</v>
      </c>
    </row>
    <row r="4" spans="1:5" x14ac:dyDescent="0.25">
      <c r="A4" s="2" t="s">
        <v>2</v>
      </c>
    </row>
    <row r="9" spans="1:5" ht="32.25" customHeight="1" x14ac:dyDescent="0.25">
      <c r="A9" s="29" t="s">
        <v>3</v>
      </c>
      <c r="B9" s="29"/>
      <c r="C9" s="29"/>
      <c r="D9" s="29"/>
      <c r="E9" s="3">
        <v>169</v>
      </c>
    </row>
    <row r="10" spans="1:5" ht="32.25" customHeight="1" x14ac:dyDescent="0.25">
      <c r="A10" s="29" t="s">
        <v>4</v>
      </c>
      <c r="B10" s="29"/>
      <c r="C10" s="29"/>
      <c r="D10" s="29"/>
      <c r="E10" s="3">
        <v>1142</v>
      </c>
    </row>
    <row r="11" spans="1:5" ht="15.75" x14ac:dyDescent="0.25">
      <c r="A11" s="30" t="s">
        <v>5</v>
      </c>
      <c r="B11" s="30"/>
      <c r="C11" s="30"/>
      <c r="D11" s="30"/>
      <c r="E11" s="14">
        <f>(E9/E10)*100</f>
        <v>14.798598949211907</v>
      </c>
    </row>
    <row r="13" spans="1:5" x14ac:dyDescent="0.25">
      <c r="A13" s="4" t="s">
        <v>19</v>
      </c>
      <c r="B13" s="31" t="s">
        <v>20</v>
      </c>
      <c r="C13" s="31"/>
      <c r="D13" s="31"/>
      <c r="E13" s="31"/>
    </row>
    <row r="15" spans="1:5" x14ac:dyDescent="0.25">
      <c r="A15" s="10" t="s">
        <v>86</v>
      </c>
    </row>
  </sheetData>
  <mergeCells count="4">
    <mergeCell ref="A9:D9"/>
    <mergeCell ref="A10:D10"/>
    <mergeCell ref="A11:D11"/>
    <mergeCell ref="B13:E13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DD1CF2-07FC-444C-8F33-3032491ED16E}">
  <dimension ref="A1:L17"/>
  <sheetViews>
    <sheetView topLeftCell="A7" zoomScale="120" zoomScaleNormal="120" workbookViewId="0">
      <selection activeCell="L10" sqref="L10"/>
    </sheetView>
  </sheetViews>
  <sheetFormatPr baseColWidth="10" defaultColWidth="11.42578125" defaultRowHeight="15" x14ac:dyDescent="0.25"/>
  <cols>
    <col min="1" max="1" width="12.42578125" style="2" customWidth="1"/>
    <col min="2" max="8" width="11.42578125" style="2"/>
    <col min="9" max="9" width="13" style="2" bestFit="1" customWidth="1"/>
    <col min="10" max="10" width="21.42578125" style="2" customWidth="1"/>
    <col min="11" max="11" width="21.5703125" style="2" customWidth="1"/>
    <col min="12" max="12" width="13.5703125" style="2" customWidth="1"/>
    <col min="13" max="16384" width="11.42578125" style="2"/>
  </cols>
  <sheetData>
    <row r="1" spans="1:12" x14ac:dyDescent="0.25">
      <c r="A1" s="1" t="s">
        <v>0</v>
      </c>
    </row>
    <row r="2" spans="1:12" x14ac:dyDescent="0.25">
      <c r="A2" s="1" t="s">
        <v>1</v>
      </c>
    </row>
    <row r="4" spans="1:12" x14ac:dyDescent="0.25">
      <c r="A4" s="2" t="s">
        <v>6</v>
      </c>
    </row>
    <row r="6" spans="1:12" x14ac:dyDescent="0.25">
      <c r="I6" s="31" t="s">
        <v>24</v>
      </c>
      <c r="J6" s="31"/>
      <c r="K6" s="31"/>
      <c r="L6" s="31"/>
    </row>
    <row r="7" spans="1:12" x14ac:dyDescent="0.25">
      <c r="I7" s="6" t="s">
        <v>10</v>
      </c>
      <c r="J7" s="8" t="s">
        <v>25</v>
      </c>
      <c r="K7" s="8" t="s">
        <v>26</v>
      </c>
      <c r="L7" s="6" t="s">
        <v>12</v>
      </c>
    </row>
    <row r="8" spans="1:12" x14ac:dyDescent="0.25">
      <c r="A8" s="36" t="s">
        <v>21</v>
      </c>
      <c r="B8" s="36"/>
      <c r="C8" s="36"/>
      <c r="D8" s="36"/>
      <c r="E8" s="36"/>
      <c r="I8" s="4" t="s">
        <v>11</v>
      </c>
      <c r="J8" s="12">
        <v>0.66669999999999996</v>
      </c>
      <c r="K8" s="12">
        <v>0.86229999999999996</v>
      </c>
      <c r="L8" s="5" t="s">
        <v>13</v>
      </c>
    </row>
    <row r="9" spans="1:12" ht="32.25" customHeight="1" x14ac:dyDescent="0.25">
      <c r="A9" s="33" t="s">
        <v>7</v>
      </c>
      <c r="B9" s="34"/>
      <c r="C9" s="34"/>
      <c r="D9" s="35"/>
      <c r="E9" s="3">
        <v>800</v>
      </c>
      <c r="I9" s="4" t="s">
        <v>14</v>
      </c>
      <c r="J9" s="12">
        <v>1</v>
      </c>
      <c r="K9" s="12">
        <v>0.3</v>
      </c>
      <c r="L9" s="5" t="s">
        <v>85</v>
      </c>
    </row>
    <row r="10" spans="1:12" ht="32.25" customHeight="1" x14ac:dyDescent="0.25">
      <c r="A10" s="33" t="s">
        <v>8</v>
      </c>
      <c r="B10" s="34"/>
      <c r="C10" s="34"/>
      <c r="D10" s="35"/>
      <c r="E10" s="3">
        <v>1200</v>
      </c>
    </row>
    <row r="11" spans="1:12" x14ac:dyDescent="0.25">
      <c r="A11" s="32" t="s">
        <v>23</v>
      </c>
      <c r="B11" s="32"/>
      <c r="C11" s="32"/>
      <c r="D11" s="32"/>
      <c r="E11" s="11">
        <f>(E9/E10)*100</f>
        <v>66.666666666666657</v>
      </c>
    </row>
    <row r="14" spans="1:12" x14ac:dyDescent="0.25">
      <c r="A14" s="36" t="s">
        <v>21</v>
      </c>
      <c r="B14" s="36"/>
      <c r="C14" s="36"/>
      <c r="D14" s="36"/>
      <c r="E14" s="36"/>
    </row>
    <row r="15" spans="1:12" ht="25.5" customHeight="1" x14ac:dyDescent="0.25">
      <c r="A15" s="33" t="s">
        <v>7</v>
      </c>
      <c r="B15" s="34"/>
      <c r="C15" s="34"/>
      <c r="D15" s="35"/>
      <c r="E15" s="3">
        <v>902</v>
      </c>
    </row>
    <row r="16" spans="1:12" ht="25.5" customHeight="1" x14ac:dyDescent="0.25">
      <c r="A16" s="33" t="s">
        <v>8</v>
      </c>
      <c r="B16" s="34"/>
      <c r="C16" s="34"/>
      <c r="D16" s="35"/>
      <c r="E16" s="3">
        <v>1046</v>
      </c>
    </row>
    <row r="17" spans="1:5" x14ac:dyDescent="0.25">
      <c r="A17" s="32" t="s">
        <v>22</v>
      </c>
      <c r="B17" s="32"/>
      <c r="C17" s="32"/>
      <c r="D17" s="32"/>
      <c r="E17" s="11">
        <f>(E15/E16)*100</f>
        <v>86.233269598470358</v>
      </c>
    </row>
  </sheetData>
  <mergeCells count="9">
    <mergeCell ref="A17:D17"/>
    <mergeCell ref="A9:D9"/>
    <mergeCell ref="A10:D10"/>
    <mergeCell ref="A11:D11"/>
    <mergeCell ref="I6:L6"/>
    <mergeCell ref="A8:E8"/>
    <mergeCell ref="A14:E14"/>
    <mergeCell ref="A15:D15"/>
    <mergeCell ref="A16:D16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62FB26-4737-4A9B-AD3B-ABBA4F7B9798}">
  <dimension ref="A1:E28"/>
  <sheetViews>
    <sheetView workbookViewId="0">
      <selection activeCell="E26" sqref="E26"/>
    </sheetView>
  </sheetViews>
  <sheetFormatPr baseColWidth="10" defaultColWidth="11.42578125" defaultRowHeight="15" x14ac:dyDescent="0.25"/>
  <cols>
    <col min="1" max="16384" width="11.42578125" style="2"/>
  </cols>
  <sheetData>
    <row r="1" spans="1:5" x14ac:dyDescent="0.25">
      <c r="A1" s="1" t="s">
        <v>0</v>
      </c>
    </row>
    <row r="2" spans="1:5" x14ac:dyDescent="0.25">
      <c r="A2" s="1" t="s">
        <v>1</v>
      </c>
    </row>
    <row r="4" spans="1:5" x14ac:dyDescent="0.25">
      <c r="A4" s="2" t="s">
        <v>37</v>
      </c>
    </row>
    <row r="9" spans="1:5" ht="28.5" customHeight="1" x14ac:dyDescent="0.25">
      <c r="A9" s="13" t="s">
        <v>36</v>
      </c>
      <c r="B9" s="41" t="s">
        <v>27</v>
      </c>
      <c r="C9" s="42"/>
      <c r="D9" s="42"/>
      <c r="E9" s="43"/>
    </row>
    <row r="10" spans="1:5" ht="28.5" customHeight="1" x14ac:dyDescent="0.25">
      <c r="A10" s="37" t="s">
        <v>28</v>
      </c>
      <c r="B10" s="37"/>
      <c r="C10" s="37"/>
      <c r="D10" s="37"/>
      <c r="E10" s="4">
        <v>831</v>
      </c>
    </row>
    <row r="11" spans="1:5" ht="28.5" customHeight="1" x14ac:dyDescent="0.25">
      <c r="A11" s="37" t="s">
        <v>29</v>
      </c>
      <c r="B11" s="37"/>
      <c r="C11" s="37"/>
      <c r="D11" s="37"/>
      <c r="E11" s="4">
        <v>5120</v>
      </c>
    </row>
    <row r="12" spans="1:5" ht="15.75" x14ac:dyDescent="0.25">
      <c r="A12" s="38" t="s">
        <v>31</v>
      </c>
      <c r="B12" s="39"/>
      <c r="C12" s="39"/>
      <c r="D12" s="40"/>
      <c r="E12" s="9">
        <f>(E10/E11)*100</f>
        <v>16.23046875</v>
      </c>
    </row>
    <row r="15" spans="1:5" ht="24" customHeight="1" x14ac:dyDescent="0.25">
      <c r="A15" s="13" t="s">
        <v>35</v>
      </c>
      <c r="B15" s="41" t="s">
        <v>27</v>
      </c>
      <c r="C15" s="42"/>
      <c r="D15" s="42"/>
      <c r="E15" s="43"/>
    </row>
    <row r="16" spans="1:5" ht="32.25" customHeight="1" x14ac:dyDescent="0.25">
      <c r="A16" s="37" t="s">
        <v>28</v>
      </c>
      <c r="B16" s="37"/>
      <c r="C16" s="37"/>
      <c r="D16" s="37"/>
      <c r="E16" s="4">
        <v>1596</v>
      </c>
    </row>
    <row r="17" spans="1:5" ht="32.25" customHeight="1" x14ac:dyDescent="0.25">
      <c r="A17" s="37" t="s">
        <v>29</v>
      </c>
      <c r="B17" s="37"/>
      <c r="C17" s="37"/>
      <c r="D17" s="37"/>
      <c r="E17" s="4">
        <v>6377</v>
      </c>
    </row>
    <row r="18" spans="1:5" ht="15.75" x14ac:dyDescent="0.25">
      <c r="A18" s="38" t="s">
        <v>32</v>
      </c>
      <c r="B18" s="39"/>
      <c r="C18" s="39"/>
      <c r="D18" s="40"/>
      <c r="E18" s="9">
        <f>(E16/E17)*100</f>
        <v>25.027442371020857</v>
      </c>
    </row>
    <row r="21" spans="1:5" ht="15.75" x14ac:dyDescent="0.25">
      <c r="A21" s="13" t="s">
        <v>34</v>
      </c>
      <c r="B21" s="41" t="s">
        <v>27</v>
      </c>
      <c r="C21" s="42"/>
      <c r="D21" s="42"/>
      <c r="E21" s="43"/>
    </row>
    <row r="22" spans="1:5" ht="27.75" customHeight="1" x14ac:dyDescent="0.25">
      <c r="A22" s="37" t="s">
        <v>28</v>
      </c>
      <c r="B22" s="37"/>
      <c r="C22" s="37"/>
      <c r="D22" s="37"/>
      <c r="E22" s="4">
        <v>1511</v>
      </c>
    </row>
    <row r="23" spans="1:5" ht="27.75" customHeight="1" x14ac:dyDescent="0.25">
      <c r="A23" s="37" t="s">
        <v>29</v>
      </c>
      <c r="B23" s="37"/>
      <c r="C23" s="37"/>
      <c r="D23" s="37"/>
      <c r="E23" s="4">
        <v>6292</v>
      </c>
    </row>
    <row r="24" spans="1:5" ht="15.75" x14ac:dyDescent="0.25">
      <c r="A24" s="38" t="s">
        <v>33</v>
      </c>
      <c r="B24" s="39"/>
      <c r="C24" s="39"/>
      <c r="D24" s="40"/>
      <c r="E24" s="9">
        <f>(E22/E23)*100</f>
        <v>24.014621741894469</v>
      </c>
    </row>
    <row r="26" spans="1:5" ht="15.75" x14ac:dyDescent="0.25">
      <c r="A26" s="30" t="s">
        <v>9</v>
      </c>
      <c r="B26" s="30"/>
      <c r="C26" s="30"/>
      <c r="D26" s="30"/>
      <c r="E26" s="15">
        <f>(E12+E18+E24)/3</f>
        <v>21.757510954305108</v>
      </c>
    </row>
    <row r="28" spans="1:5" x14ac:dyDescent="0.25">
      <c r="A28" s="31" t="s">
        <v>19</v>
      </c>
      <c r="B28" s="31"/>
      <c r="C28" s="31"/>
      <c r="D28" s="31" t="s">
        <v>40</v>
      </c>
      <c r="E28" s="31"/>
    </row>
  </sheetData>
  <mergeCells count="15">
    <mergeCell ref="A12:D12"/>
    <mergeCell ref="A10:D10"/>
    <mergeCell ref="A11:D11"/>
    <mergeCell ref="B9:E9"/>
    <mergeCell ref="B15:E15"/>
    <mergeCell ref="A16:D16"/>
    <mergeCell ref="A17:D17"/>
    <mergeCell ref="A18:D18"/>
    <mergeCell ref="B21:E21"/>
    <mergeCell ref="A22:D22"/>
    <mergeCell ref="A23:D23"/>
    <mergeCell ref="A24:D24"/>
    <mergeCell ref="A26:D26"/>
    <mergeCell ref="A28:C28"/>
    <mergeCell ref="D28:E28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FE6DD2-3DF2-4E1E-AE9B-2CFC82E1D5B9}">
  <dimension ref="A1:F28"/>
  <sheetViews>
    <sheetView topLeftCell="A16" workbookViewId="0">
      <selection activeCell="E26" sqref="E26"/>
    </sheetView>
  </sheetViews>
  <sheetFormatPr baseColWidth="10" defaultColWidth="11.42578125" defaultRowHeight="15" x14ac:dyDescent="0.25"/>
  <cols>
    <col min="1" max="16384" width="11.42578125" style="2"/>
  </cols>
  <sheetData>
    <row r="1" spans="1:6" x14ac:dyDescent="0.25">
      <c r="A1" s="1" t="s">
        <v>0</v>
      </c>
    </row>
    <row r="2" spans="1:6" x14ac:dyDescent="0.25">
      <c r="A2" s="1" t="s">
        <v>1</v>
      </c>
    </row>
    <row r="4" spans="1:6" x14ac:dyDescent="0.25">
      <c r="A4" s="2" t="s">
        <v>15</v>
      </c>
    </row>
    <row r="9" spans="1:6" ht="15.75" x14ac:dyDescent="0.25">
      <c r="A9" s="13" t="s">
        <v>36</v>
      </c>
      <c r="B9" s="41"/>
      <c r="C9" s="42"/>
      <c r="D9" s="42"/>
      <c r="E9" s="43"/>
    </row>
    <row r="10" spans="1:6" ht="47.25" customHeight="1" x14ac:dyDescent="0.25">
      <c r="A10" s="33" t="s">
        <v>16</v>
      </c>
      <c r="B10" s="34"/>
      <c r="C10" s="34"/>
      <c r="D10" s="35"/>
      <c r="E10" s="4">
        <v>1492</v>
      </c>
    </row>
    <row r="11" spans="1:6" ht="42.75" customHeight="1" x14ac:dyDescent="0.25">
      <c r="A11" s="33" t="s">
        <v>17</v>
      </c>
      <c r="B11" s="34"/>
      <c r="C11" s="34"/>
      <c r="D11" s="35"/>
      <c r="E11" s="4">
        <v>3439</v>
      </c>
    </row>
    <row r="12" spans="1:6" ht="18.75" x14ac:dyDescent="0.3">
      <c r="A12" s="44" t="s">
        <v>18</v>
      </c>
      <c r="B12" s="45"/>
      <c r="C12" s="45"/>
      <c r="D12" s="46"/>
      <c r="E12" s="16">
        <f>100*(E10/E11)</f>
        <v>43.384704856062811</v>
      </c>
    </row>
    <row r="14" spans="1:6" x14ac:dyDescent="0.25">
      <c r="A14" s="7"/>
      <c r="B14" s="7"/>
      <c r="C14" s="7"/>
      <c r="D14" s="7"/>
      <c r="E14" s="7"/>
      <c r="F14" s="7"/>
    </row>
    <row r="15" spans="1:6" ht="15.75" x14ac:dyDescent="0.25">
      <c r="A15" s="13" t="s">
        <v>30</v>
      </c>
      <c r="B15" s="41"/>
      <c r="C15" s="42"/>
      <c r="D15" s="42"/>
      <c r="E15" s="43"/>
    </row>
    <row r="16" spans="1:6" ht="51" customHeight="1" x14ac:dyDescent="0.25">
      <c r="A16" s="33" t="s">
        <v>16</v>
      </c>
      <c r="B16" s="34"/>
      <c r="C16" s="34"/>
      <c r="D16" s="35"/>
      <c r="E16" s="4">
        <v>3327</v>
      </c>
    </row>
    <row r="17" spans="1:5" ht="51" customHeight="1" x14ac:dyDescent="0.25">
      <c r="A17" s="33" t="s">
        <v>17</v>
      </c>
      <c r="B17" s="34"/>
      <c r="C17" s="34"/>
      <c r="D17" s="35"/>
      <c r="E17" s="4">
        <v>5775</v>
      </c>
    </row>
    <row r="18" spans="1:5" ht="18.75" x14ac:dyDescent="0.3">
      <c r="A18" s="44" t="s">
        <v>18</v>
      </c>
      <c r="B18" s="45"/>
      <c r="C18" s="45"/>
      <c r="D18" s="46"/>
      <c r="E18" s="16">
        <f>100*(E16/E17)</f>
        <v>57.61038961038961</v>
      </c>
    </row>
    <row r="21" spans="1:5" ht="15.75" x14ac:dyDescent="0.25">
      <c r="A21" s="13" t="s">
        <v>34</v>
      </c>
      <c r="B21" s="41"/>
      <c r="C21" s="42"/>
      <c r="D21" s="42"/>
      <c r="E21" s="43"/>
    </row>
    <row r="22" spans="1:5" ht="51.75" customHeight="1" x14ac:dyDescent="0.25">
      <c r="A22" s="33" t="s">
        <v>16</v>
      </c>
      <c r="B22" s="34"/>
      <c r="C22" s="34"/>
      <c r="D22" s="35"/>
      <c r="E22" s="4">
        <v>526</v>
      </c>
    </row>
    <row r="23" spans="1:5" ht="51.75" customHeight="1" x14ac:dyDescent="0.25">
      <c r="A23" s="33" t="s">
        <v>17</v>
      </c>
      <c r="B23" s="34"/>
      <c r="C23" s="34"/>
      <c r="D23" s="35"/>
      <c r="E23" s="4">
        <v>1378</v>
      </c>
    </row>
    <row r="24" spans="1:5" ht="18.75" x14ac:dyDescent="0.3">
      <c r="A24" s="44" t="s">
        <v>18</v>
      </c>
      <c r="B24" s="45"/>
      <c r="C24" s="45"/>
      <c r="D24" s="46"/>
      <c r="E24" s="16">
        <f>100*(E22/E23)</f>
        <v>38.171262699564586</v>
      </c>
    </row>
    <row r="26" spans="1:5" ht="15.75" x14ac:dyDescent="0.25">
      <c r="A26" s="30" t="s">
        <v>38</v>
      </c>
      <c r="B26" s="30"/>
      <c r="C26" s="30"/>
      <c r="D26" s="30"/>
      <c r="E26" s="17">
        <f>(E12+E18+E24)/3</f>
        <v>46.388785722005672</v>
      </c>
    </row>
    <row r="28" spans="1:5" x14ac:dyDescent="0.25">
      <c r="A28" s="31" t="s">
        <v>19</v>
      </c>
      <c r="B28" s="31"/>
      <c r="C28" s="31"/>
      <c r="D28" s="31" t="s">
        <v>39</v>
      </c>
      <c r="E28" s="31"/>
    </row>
  </sheetData>
  <mergeCells count="15">
    <mergeCell ref="A12:D12"/>
    <mergeCell ref="A10:D10"/>
    <mergeCell ref="A11:D11"/>
    <mergeCell ref="B9:E9"/>
    <mergeCell ref="B15:E15"/>
    <mergeCell ref="A16:D16"/>
    <mergeCell ref="A17:D17"/>
    <mergeCell ref="A18:D18"/>
    <mergeCell ref="B21:E21"/>
    <mergeCell ref="A22:D22"/>
    <mergeCell ref="A23:D23"/>
    <mergeCell ref="A24:D24"/>
    <mergeCell ref="A26:D26"/>
    <mergeCell ref="A28:C28"/>
    <mergeCell ref="D28:E28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5304A0-BE7E-4C52-90E0-8DA0A2A81E83}">
  <dimension ref="A1:F24"/>
  <sheetViews>
    <sheetView topLeftCell="A11" workbookViewId="0">
      <selection activeCell="A24" sqref="A24:C24"/>
    </sheetView>
  </sheetViews>
  <sheetFormatPr baseColWidth="10" defaultColWidth="11.42578125" defaultRowHeight="15" x14ac:dyDescent="0.25"/>
  <cols>
    <col min="1" max="16384" width="11.42578125" style="2"/>
  </cols>
  <sheetData>
    <row r="1" spans="1:5" x14ac:dyDescent="0.25">
      <c r="A1" s="1" t="s">
        <v>0</v>
      </c>
    </row>
    <row r="2" spans="1:5" x14ac:dyDescent="0.25">
      <c r="A2" s="1" t="s">
        <v>1</v>
      </c>
    </row>
    <row r="4" spans="1:5" x14ac:dyDescent="0.25">
      <c r="A4" s="2" t="s">
        <v>41</v>
      </c>
    </row>
    <row r="10" spans="1:5" ht="15.75" x14ac:dyDescent="0.25">
      <c r="A10" s="13" t="s">
        <v>36</v>
      </c>
      <c r="B10" s="41"/>
      <c r="C10" s="42"/>
      <c r="D10" s="42"/>
      <c r="E10" s="43"/>
    </row>
    <row r="11" spans="1:5" ht="47.25" customHeight="1" x14ac:dyDescent="0.25">
      <c r="A11" s="33" t="s">
        <v>42</v>
      </c>
      <c r="B11" s="34"/>
      <c r="C11" s="34"/>
      <c r="D11" s="35"/>
      <c r="E11" s="4">
        <v>112</v>
      </c>
    </row>
    <row r="12" spans="1:5" ht="42.75" customHeight="1" x14ac:dyDescent="0.25">
      <c r="A12" s="33" t="s">
        <v>43</v>
      </c>
      <c r="B12" s="34"/>
      <c r="C12" s="34"/>
      <c r="D12" s="35"/>
      <c r="E12" s="4">
        <v>144</v>
      </c>
    </row>
    <row r="13" spans="1:5" ht="18.75" x14ac:dyDescent="0.3">
      <c r="A13" s="44" t="s">
        <v>18</v>
      </c>
      <c r="B13" s="45"/>
      <c r="C13" s="45"/>
      <c r="D13" s="46"/>
      <c r="E13" s="16">
        <f>100*(E11/E12)</f>
        <v>77.777777777777786</v>
      </c>
    </row>
    <row r="16" spans="1:5" ht="15.75" x14ac:dyDescent="0.25">
      <c r="A16" s="13" t="s">
        <v>36</v>
      </c>
      <c r="B16" s="41"/>
      <c r="C16" s="42"/>
      <c r="D16" s="42"/>
      <c r="E16" s="43"/>
    </row>
    <row r="17" spans="1:6" ht="44.25" customHeight="1" x14ac:dyDescent="0.25">
      <c r="A17" s="33" t="s">
        <v>42</v>
      </c>
      <c r="B17" s="34"/>
      <c r="C17" s="34"/>
      <c r="D17" s="35"/>
      <c r="E17" s="4">
        <v>140</v>
      </c>
    </row>
    <row r="18" spans="1:6" ht="44.25" customHeight="1" x14ac:dyDescent="0.25">
      <c r="A18" s="33" t="s">
        <v>43</v>
      </c>
      <c r="B18" s="34"/>
      <c r="C18" s="34"/>
      <c r="D18" s="35"/>
      <c r="E18" s="4">
        <v>174</v>
      </c>
    </row>
    <row r="19" spans="1:6" ht="18.75" x14ac:dyDescent="0.3">
      <c r="A19" s="44" t="s">
        <v>18</v>
      </c>
      <c r="B19" s="45"/>
      <c r="C19" s="45"/>
      <c r="D19" s="46"/>
      <c r="E19" s="16">
        <f>100*(E17/E18)</f>
        <v>80.459770114942529</v>
      </c>
    </row>
    <row r="20" spans="1:6" x14ac:dyDescent="0.25">
      <c r="A20" s="7"/>
      <c r="B20" s="7"/>
      <c r="C20" s="7"/>
      <c r="D20" s="7"/>
      <c r="E20" s="7"/>
      <c r="F20" s="7"/>
    </row>
    <row r="22" spans="1:6" ht="15.75" x14ac:dyDescent="0.25">
      <c r="A22" s="30" t="s">
        <v>44</v>
      </c>
      <c r="B22" s="30"/>
      <c r="C22" s="30"/>
      <c r="D22" s="30"/>
      <c r="E22" s="17">
        <f>(E13+E19)/2</f>
        <v>79.118773946360164</v>
      </c>
    </row>
    <row r="24" spans="1:6" x14ac:dyDescent="0.25">
      <c r="A24" s="31" t="s">
        <v>19</v>
      </c>
      <c r="B24" s="31"/>
      <c r="C24" s="31"/>
      <c r="D24" s="31" t="s">
        <v>39</v>
      </c>
      <c r="E24" s="31"/>
    </row>
  </sheetData>
  <mergeCells count="11">
    <mergeCell ref="B10:E10"/>
    <mergeCell ref="A11:D11"/>
    <mergeCell ref="A12:D12"/>
    <mergeCell ref="A13:D13"/>
    <mergeCell ref="A22:D22"/>
    <mergeCell ref="A24:C24"/>
    <mergeCell ref="D24:E24"/>
    <mergeCell ref="B16:E16"/>
    <mergeCell ref="A17:D17"/>
    <mergeCell ref="A18:D18"/>
    <mergeCell ref="A19:D19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79692E-D0D1-47BF-A416-91D33CE0C929}">
  <dimension ref="A1:F16"/>
  <sheetViews>
    <sheetView topLeftCell="A9" workbookViewId="0">
      <selection activeCell="F14" sqref="F14"/>
    </sheetView>
  </sheetViews>
  <sheetFormatPr baseColWidth="10" defaultColWidth="11.42578125" defaultRowHeight="15" x14ac:dyDescent="0.25"/>
  <cols>
    <col min="1" max="16384" width="11.42578125" style="2"/>
  </cols>
  <sheetData>
    <row r="1" spans="1:6" x14ac:dyDescent="0.25">
      <c r="A1" s="1" t="s">
        <v>0</v>
      </c>
    </row>
    <row r="2" spans="1:6" x14ac:dyDescent="0.25">
      <c r="A2" s="1" t="s">
        <v>1</v>
      </c>
    </row>
    <row r="4" spans="1:6" x14ac:dyDescent="0.25">
      <c r="A4" s="2" t="s">
        <v>45</v>
      </c>
    </row>
    <row r="10" spans="1:6" ht="42" customHeight="1" x14ac:dyDescent="0.25">
      <c r="A10" s="29" t="s">
        <v>48</v>
      </c>
      <c r="B10" s="29"/>
      <c r="C10" s="29"/>
      <c r="D10" s="29"/>
      <c r="E10" s="29"/>
      <c r="F10" s="3">
        <v>2</v>
      </c>
    </row>
    <row r="11" spans="1:6" ht="42" customHeight="1" x14ac:dyDescent="0.25">
      <c r="A11" s="29" t="s">
        <v>49</v>
      </c>
      <c r="B11" s="29"/>
      <c r="C11" s="29"/>
      <c r="D11" s="29"/>
      <c r="E11" s="29"/>
      <c r="F11" s="3">
        <v>0</v>
      </c>
    </row>
    <row r="12" spans="1:6" ht="42" customHeight="1" x14ac:dyDescent="0.25">
      <c r="A12" s="29" t="s">
        <v>50</v>
      </c>
      <c r="B12" s="29"/>
      <c r="C12" s="29"/>
      <c r="D12" s="29"/>
      <c r="E12" s="29"/>
      <c r="F12" s="3">
        <v>1</v>
      </c>
    </row>
    <row r="13" spans="1:6" ht="42" customHeight="1" x14ac:dyDescent="0.25">
      <c r="A13" s="29" t="s">
        <v>47</v>
      </c>
      <c r="B13" s="29"/>
      <c r="C13" s="29"/>
      <c r="D13" s="29"/>
      <c r="E13" s="29"/>
      <c r="F13" s="3">
        <v>220</v>
      </c>
    </row>
    <row r="14" spans="1:6" ht="51" customHeight="1" x14ac:dyDescent="0.25">
      <c r="A14" s="49" t="s">
        <v>46</v>
      </c>
      <c r="B14" s="49"/>
      <c r="C14" s="49"/>
      <c r="D14" s="49"/>
      <c r="E14" s="49"/>
      <c r="F14" s="18">
        <f>((F10+F11+F12)/F13)*100</f>
        <v>1.3636363636363635</v>
      </c>
    </row>
    <row r="16" spans="1:6" x14ac:dyDescent="0.25">
      <c r="A16" s="47" t="s">
        <v>19</v>
      </c>
      <c r="B16" s="48"/>
      <c r="C16" s="47" t="s">
        <v>73</v>
      </c>
      <c r="D16" s="48"/>
    </row>
  </sheetData>
  <mergeCells count="7">
    <mergeCell ref="A10:E10"/>
    <mergeCell ref="A11:E11"/>
    <mergeCell ref="A16:B16"/>
    <mergeCell ref="C16:D16"/>
    <mergeCell ref="A12:E12"/>
    <mergeCell ref="A14:E14"/>
    <mergeCell ref="A13:E13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CABA39-88B4-4C3B-AFF4-CB8F494D8545}">
  <dimension ref="A1:J49"/>
  <sheetViews>
    <sheetView workbookViewId="0">
      <selection activeCell="C16" sqref="C16"/>
    </sheetView>
  </sheetViews>
  <sheetFormatPr baseColWidth="10" defaultColWidth="11.42578125" defaultRowHeight="12" x14ac:dyDescent="0.2"/>
  <cols>
    <col min="1" max="2" width="24" style="21" customWidth="1"/>
    <col min="3" max="5" width="11.42578125" style="21"/>
    <col min="6" max="7" width="15.7109375" style="21" customWidth="1"/>
    <col min="8" max="8" width="12.42578125" style="21" customWidth="1"/>
    <col min="9" max="9" width="16" style="21" customWidth="1"/>
    <col min="10" max="16384" width="11.42578125" style="21"/>
  </cols>
  <sheetData>
    <row r="1" spans="1:3" x14ac:dyDescent="0.2">
      <c r="A1" s="20" t="s">
        <v>0</v>
      </c>
    </row>
    <row r="2" spans="1:3" x14ac:dyDescent="0.2">
      <c r="A2" s="20" t="s">
        <v>1</v>
      </c>
    </row>
    <row r="4" spans="1:3" x14ac:dyDescent="0.2">
      <c r="A4" s="21" t="s">
        <v>51</v>
      </c>
    </row>
    <row r="10" spans="1:3" ht="45" customHeight="1" x14ac:dyDescent="0.2">
      <c r="A10" s="51" t="s">
        <v>53</v>
      </c>
      <c r="B10" s="51"/>
      <c r="C10" s="22">
        <v>344.8</v>
      </c>
    </row>
    <row r="11" spans="1:3" ht="45" customHeight="1" x14ac:dyDescent="0.2">
      <c r="A11" s="51" t="s">
        <v>54</v>
      </c>
      <c r="B11" s="51"/>
      <c r="C11" s="22">
        <v>0</v>
      </c>
    </row>
    <row r="12" spans="1:3" ht="45" customHeight="1" x14ac:dyDescent="0.2">
      <c r="A12" s="29" t="s">
        <v>55</v>
      </c>
      <c r="B12" s="29"/>
      <c r="C12" s="22">
        <v>112</v>
      </c>
    </row>
    <row r="13" spans="1:3" ht="45" customHeight="1" x14ac:dyDescent="0.2">
      <c r="A13" s="52" t="s">
        <v>72</v>
      </c>
      <c r="B13" s="53"/>
      <c r="C13" s="22">
        <v>0</v>
      </c>
    </row>
    <row r="14" spans="1:3" ht="45" customHeight="1" x14ac:dyDescent="0.2">
      <c r="A14" s="52" t="s">
        <v>57</v>
      </c>
      <c r="B14" s="53"/>
      <c r="C14" s="22">
        <v>160</v>
      </c>
    </row>
    <row r="15" spans="1:3" ht="45" customHeight="1" x14ac:dyDescent="0.2">
      <c r="A15" s="52" t="s">
        <v>56</v>
      </c>
      <c r="B15" s="53"/>
      <c r="C15" s="22">
        <v>986</v>
      </c>
    </row>
    <row r="16" spans="1:3" ht="35.25" customHeight="1" x14ac:dyDescent="0.2">
      <c r="A16" s="55" t="s">
        <v>52</v>
      </c>
      <c r="B16" s="55"/>
      <c r="C16" s="18">
        <f>SUM(C10:C13)/(C15+(0.5*(C14)))</f>
        <v>0.42851782363977486</v>
      </c>
    </row>
    <row r="17" spans="1:10" ht="25.5" customHeight="1" x14ac:dyDescent="0.2"/>
    <row r="18" spans="1:10" ht="25.5" customHeight="1" x14ac:dyDescent="0.2">
      <c r="A18" s="19" t="s">
        <v>19</v>
      </c>
      <c r="B18" s="19" t="s">
        <v>73</v>
      </c>
    </row>
    <row r="19" spans="1:10" ht="25.5" customHeight="1" x14ac:dyDescent="0.2">
      <c r="G19" s="50" t="s">
        <v>61</v>
      </c>
      <c r="H19" s="50"/>
      <c r="I19" s="50"/>
      <c r="J19" s="50"/>
    </row>
    <row r="20" spans="1:10" ht="32.25" customHeight="1" x14ac:dyDescent="0.2">
      <c r="G20" s="23" t="s">
        <v>58</v>
      </c>
      <c r="H20" s="24" t="s">
        <v>59</v>
      </c>
      <c r="I20" s="24" t="s">
        <v>60</v>
      </c>
      <c r="J20" s="24" t="s">
        <v>83</v>
      </c>
    </row>
    <row r="21" spans="1:10" ht="32.25" customHeight="1" x14ac:dyDescent="0.2">
      <c r="A21" s="54"/>
      <c r="B21" s="54"/>
      <c r="C21" s="25"/>
      <c r="G21" s="26" t="s">
        <v>75</v>
      </c>
      <c r="H21" s="27">
        <v>0.7</v>
      </c>
      <c r="I21" s="27"/>
      <c r="J21" s="27">
        <f>H21+I21</f>
        <v>0.7</v>
      </c>
    </row>
    <row r="22" spans="1:10" ht="32.25" customHeight="1" x14ac:dyDescent="0.2">
      <c r="A22" s="54"/>
      <c r="B22" s="54"/>
      <c r="G22" s="26" t="s">
        <v>76</v>
      </c>
      <c r="H22" s="27">
        <v>0.8</v>
      </c>
      <c r="I22" s="27"/>
      <c r="J22" s="27">
        <f t="shared" ref="J22:J28" si="0">H22+I22</f>
        <v>0.8</v>
      </c>
    </row>
    <row r="23" spans="1:10" ht="32.25" customHeight="1" x14ac:dyDescent="0.2">
      <c r="A23" s="54"/>
      <c r="B23" s="54"/>
      <c r="G23" s="26" t="s">
        <v>77</v>
      </c>
      <c r="H23" s="27">
        <v>0.8</v>
      </c>
      <c r="I23" s="27"/>
      <c r="J23" s="27">
        <f t="shared" si="0"/>
        <v>0.8</v>
      </c>
    </row>
    <row r="24" spans="1:10" ht="21" customHeight="1" x14ac:dyDescent="0.2">
      <c r="A24" s="54"/>
      <c r="B24" s="54"/>
      <c r="G24" s="26" t="s">
        <v>78</v>
      </c>
      <c r="H24" s="27">
        <v>0.6</v>
      </c>
      <c r="I24" s="27"/>
      <c r="J24" s="27">
        <f t="shared" si="0"/>
        <v>0.6</v>
      </c>
    </row>
    <row r="25" spans="1:10" x14ac:dyDescent="0.2">
      <c r="G25" s="26" t="s">
        <v>79</v>
      </c>
      <c r="H25" s="27">
        <v>0.2</v>
      </c>
      <c r="I25" s="27">
        <v>0.21</v>
      </c>
      <c r="J25" s="27">
        <f t="shared" si="0"/>
        <v>0.41000000000000003</v>
      </c>
    </row>
    <row r="26" spans="1:10" x14ac:dyDescent="0.2">
      <c r="G26" s="26" t="s">
        <v>80</v>
      </c>
      <c r="H26" s="27">
        <v>0.2</v>
      </c>
      <c r="I26" s="27"/>
      <c r="J26" s="27">
        <f t="shared" si="0"/>
        <v>0.2</v>
      </c>
    </row>
    <row r="27" spans="1:10" x14ac:dyDescent="0.2">
      <c r="G27" s="26" t="s">
        <v>81</v>
      </c>
      <c r="H27" s="27">
        <v>0.5</v>
      </c>
      <c r="I27" s="27"/>
      <c r="J27" s="27">
        <f t="shared" si="0"/>
        <v>0.5</v>
      </c>
    </row>
    <row r="28" spans="1:10" x14ac:dyDescent="0.2">
      <c r="G28" s="26" t="s">
        <v>82</v>
      </c>
      <c r="H28" s="27">
        <v>0.2</v>
      </c>
      <c r="I28" s="27"/>
      <c r="J28" s="27">
        <f t="shared" si="0"/>
        <v>0.2</v>
      </c>
    </row>
    <row r="29" spans="1:10" x14ac:dyDescent="0.2">
      <c r="G29" s="25"/>
      <c r="J29" s="21">
        <f>SUM(J21:J28)</f>
        <v>4.21</v>
      </c>
    </row>
    <row r="34" spans="7:9" ht="81" customHeight="1" x14ac:dyDescent="0.2">
      <c r="G34" s="29" t="s">
        <v>74</v>
      </c>
      <c r="H34" s="29"/>
      <c r="I34" s="27">
        <v>1</v>
      </c>
    </row>
    <row r="35" spans="7:9" ht="63.75" customHeight="1" x14ac:dyDescent="0.2">
      <c r="G35" s="29" t="s">
        <v>63</v>
      </c>
      <c r="H35" s="29"/>
      <c r="I35" s="27">
        <v>1</v>
      </c>
    </row>
    <row r="36" spans="7:9" x14ac:dyDescent="0.2">
      <c r="G36" s="29" t="s">
        <v>62</v>
      </c>
      <c r="H36" s="29"/>
      <c r="I36" s="27">
        <f>(I34)+(I35*0.9)</f>
        <v>1.9</v>
      </c>
    </row>
    <row r="42" spans="7:9" ht="36" customHeight="1" x14ac:dyDescent="0.2"/>
    <row r="43" spans="7:9" ht="36" customHeight="1" x14ac:dyDescent="0.2">
      <c r="G43" s="29" t="s">
        <v>65</v>
      </c>
      <c r="H43" s="29"/>
      <c r="I43" s="27">
        <v>97</v>
      </c>
    </row>
    <row r="44" spans="7:9" ht="36" customHeight="1" x14ac:dyDescent="0.2">
      <c r="G44" s="29" t="s">
        <v>66</v>
      </c>
      <c r="H44" s="29"/>
      <c r="I44" s="27">
        <v>15</v>
      </c>
    </row>
    <row r="45" spans="7:9" ht="36" customHeight="1" x14ac:dyDescent="0.2">
      <c r="G45" s="29" t="s">
        <v>67</v>
      </c>
      <c r="H45" s="29"/>
      <c r="I45" s="27">
        <v>70</v>
      </c>
    </row>
    <row r="46" spans="7:9" ht="24" customHeight="1" x14ac:dyDescent="0.2">
      <c r="G46" s="29" t="s">
        <v>64</v>
      </c>
      <c r="H46" s="29"/>
      <c r="I46" s="28">
        <f>(I43)+(I44/I45)</f>
        <v>97.214285714285708</v>
      </c>
    </row>
    <row r="49" spans="7:7" x14ac:dyDescent="0.2">
      <c r="G49" s="10" t="s">
        <v>84</v>
      </c>
    </row>
  </sheetData>
  <mergeCells count="19">
    <mergeCell ref="A10:B10"/>
    <mergeCell ref="A11:B11"/>
    <mergeCell ref="A12:B12"/>
    <mergeCell ref="A15:B15"/>
    <mergeCell ref="A24:B24"/>
    <mergeCell ref="A16:B16"/>
    <mergeCell ref="A14:B14"/>
    <mergeCell ref="A13:B13"/>
    <mergeCell ref="A21:B21"/>
    <mergeCell ref="A22:B22"/>
    <mergeCell ref="A23:B23"/>
    <mergeCell ref="G19:J19"/>
    <mergeCell ref="G36:H36"/>
    <mergeCell ref="G34:H34"/>
    <mergeCell ref="G35:H35"/>
    <mergeCell ref="G46:H46"/>
    <mergeCell ref="G43:H43"/>
    <mergeCell ref="G44:H44"/>
    <mergeCell ref="G45:H45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CF174-925A-40C8-8741-D41FF2662D84}">
  <dimension ref="A1:C15"/>
  <sheetViews>
    <sheetView workbookViewId="0">
      <selection activeCell="B16" sqref="B16"/>
    </sheetView>
  </sheetViews>
  <sheetFormatPr baseColWidth="10" defaultColWidth="11.42578125" defaultRowHeight="15" x14ac:dyDescent="0.25"/>
  <cols>
    <col min="1" max="2" width="24" style="2" customWidth="1"/>
    <col min="3" max="5" width="11.42578125" style="2"/>
    <col min="6" max="6" width="15.7109375" style="2" customWidth="1"/>
    <col min="7" max="7" width="16" style="2" customWidth="1"/>
    <col min="8" max="16384" width="11.42578125" style="2"/>
  </cols>
  <sheetData>
    <row r="1" spans="1:3" x14ac:dyDescent="0.25">
      <c r="A1" s="1" t="s">
        <v>0</v>
      </c>
    </row>
    <row r="2" spans="1:3" x14ac:dyDescent="0.25">
      <c r="A2" s="1" t="s">
        <v>1</v>
      </c>
    </row>
    <row r="4" spans="1:3" x14ac:dyDescent="0.25">
      <c r="A4" s="2" t="s">
        <v>68</v>
      </c>
    </row>
    <row r="10" spans="1:3" ht="49.5" customHeight="1" x14ac:dyDescent="0.25">
      <c r="A10" s="56" t="s">
        <v>69</v>
      </c>
      <c r="B10" s="56"/>
      <c r="C10" s="3">
        <v>132</v>
      </c>
    </row>
    <row r="11" spans="1:3" ht="32.25" customHeight="1" x14ac:dyDescent="0.25">
      <c r="A11" s="3" t="s">
        <v>70</v>
      </c>
      <c r="B11" s="3"/>
      <c r="C11" s="3">
        <v>169</v>
      </c>
    </row>
    <row r="12" spans="1:3" ht="33" customHeight="1" x14ac:dyDescent="0.25">
      <c r="A12" s="57" t="s">
        <v>71</v>
      </c>
      <c r="B12" s="57"/>
      <c r="C12" s="18">
        <f>C10/C11</f>
        <v>0.78106508875739644</v>
      </c>
    </row>
    <row r="15" spans="1:3" x14ac:dyDescent="0.25">
      <c r="A15" s="19" t="s">
        <v>19</v>
      </c>
      <c r="B15" s="19" t="s">
        <v>40</v>
      </c>
    </row>
  </sheetData>
  <mergeCells count="2">
    <mergeCell ref="A10:B10"/>
    <mergeCell ref="A12:B1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Estándar 16</vt:lpstr>
      <vt:lpstr>Estándar 17</vt:lpstr>
      <vt:lpstr>Estandar 19</vt:lpstr>
      <vt:lpstr>Estandar 21</vt:lpstr>
      <vt:lpstr>Estandar 22</vt:lpstr>
      <vt:lpstr>Estandar 25</vt:lpstr>
      <vt:lpstr>Estandar 26</vt:lpstr>
      <vt:lpstr>Estandar 29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INTRIAGO GARCIA MARIA REBECA</dc:creator>
  <cp:lastModifiedBy>INTRIAGO GARCIA MARIA REBECA</cp:lastModifiedBy>
  <dcterms:created xsi:type="dcterms:W3CDTF">2024-03-19T15:09:04Z</dcterms:created>
  <dcterms:modified xsi:type="dcterms:W3CDTF">2024-06-18T15:04:48Z</dcterms:modified>
</cp:coreProperties>
</file>