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wnloads\TRABAJO DGAC GP HV\DIRECCION VINCULACIÓN Y EMPRENDIMIENTO\FORMATOS DE PLANIFICACIÓN\"/>
    </mc:Choice>
  </mc:AlternateContent>
  <xr:revisionPtr revIDLastSave="0" documentId="13_ncr:1_{29862AF0-F0D1-4713-8E9D-282765254BD8}" xr6:coauthVersionLast="47" xr6:coauthVersionMax="47" xr10:uidLastSave="{00000000-0000-0000-0000-000000000000}"/>
  <bookViews>
    <workbookView xWindow="-120" yWindow="-120" windowWidth="20730" windowHeight="11160" tabRatio="907" xr2:uid="{00000000-000D-0000-FFFF-FFFF00000000}"/>
  </bookViews>
  <sheets>
    <sheet name="FORMATO FINAL" sheetId="6" r:id="rId1"/>
  </sheets>
  <definedNames>
    <definedName name="_xlnm.Print_Titles" localSheetId="0">'FORMATO FINAL'!$1:$4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6" l="1"/>
  <c r="H52" i="6"/>
  <c r="H33" i="6"/>
  <c r="H34" i="6"/>
  <c r="H30" i="6"/>
  <c r="H31" i="6"/>
  <c r="K52" i="6"/>
  <c r="J51" i="6"/>
  <c r="H41" i="6"/>
  <c r="K41" i="6" s="1"/>
  <c r="H40" i="6"/>
  <c r="J40" i="6" s="1"/>
  <c r="H39" i="6"/>
  <c r="K39" i="6" s="1"/>
  <c r="H38" i="6"/>
  <c r="J38" i="6" s="1"/>
  <c r="H16" i="6"/>
  <c r="K33" i="6"/>
  <c r="H48" i="6"/>
  <c r="H47" i="6"/>
  <c r="K47" i="6" s="1"/>
  <c r="H50" i="6"/>
  <c r="K50" i="6" s="1"/>
  <c r="H46" i="6"/>
  <c r="H45" i="6"/>
  <c r="K45" i="6" s="1"/>
  <c r="H43" i="6"/>
  <c r="I43" i="6" s="1"/>
  <c r="H37" i="6"/>
  <c r="K37" i="6" s="1"/>
  <c r="H36" i="6"/>
  <c r="H35" i="6"/>
  <c r="K35" i="6" s="1"/>
  <c r="K34" i="6"/>
  <c r="H28" i="6"/>
  <c r="K28" i="6" s="1"/>
  <c r="H27" i="6"/>
  <c r="K27" i="6" s="1"/>
  <c r="H24" i="6"/>
  <c r="K24" i="6" s="1"/>
  <c r="H23" i="6"/>
  <c r="K23" i="6" s="1"/>
  <c r="H26" i="6"/>
  <c r="K26" i="6" s="1"/>
  <c r="H25" i="6"/>
  <c r="K25" i="6" s="1"/>
  <c r="H21" i="6"/>
  <c r="I21" i="6" s="1"/>
  <c r="H17" i="6"/>
  <c r="K17" i="6" s="1"/>
  <c r="H53" i="6"/>
  <c r="H49" i="6"/>
  <c r="K51" i="6" l="1"/>
  <c r="I51" i="6"/>
  <c r="I41" i="6"/>
  <c r="J41" i="6"/>
  <c r="I40" i="6"/>
  <c r="K40" i="6"/>
  <c r="I33" i="6"/>
  <c r="J33" i="6"/>
  <c r="I39" i="6"/>
  <c r="J39" i="6"/>
  <c r="K38" i="6"/>
  <c r="I38" i="6"/>
  <c r="I47" i="6"/>
  <c r="J47" i="6"/>
  <c r="I17" i="6"/>
  <c r="J17" i="6"/>
  <c r="I50" i="6"/>
  <c r="J50" i="6"/>
  <c r="I52" i="6"/>
  <c r="J52" i="6"/>
  <c r="I45" i="6"/>
  <c r="J45" i="6"/>
  <c r="J37" i="6"/>
  <c r="I37" i="6"/>
  <c r="J35" i="6"/>
  <c r="I35" i="6"/>
  <c r="I34" i="6"/>
  <c r="J34" i="6"/>
  <c r="I27" i="6"/>
  <c r="I28" i="6"/>
  <c r="J27" i="6"/>
  <c r="J28" i="6"/>
  <c r="I23" i="6"/>
  <c r="I24" i="6"/>
  <c r="J23" i="6"/>
  <c r="J24" i="6"/>
  <c r="I25" i="6"/>
  <c r="K21" i="6"/>
  <c r="J25" i="6"/>
  <c r="J26" i="6"/>
  <c r="I26" i="6"/>
  <c r="J21" i="6"/>
  <c r="J43" i="6"/>
  <c r="K43" i="6"/>
  <c r="H42" i="6"/>
  <c r="K42" i="6" s="1"/>
  <c r="K31" i="6"/>
  <c r="K30" i="6"/>
  <c r="H22" i="6"/>
  <c r="H19" i="6"/>
  <c r="I19" i="6" s="1"/>
  <c r="J31" i="6" l="1"/>
  <c r="I31" i="6"/>
  <c r="I42" i="6"/>
  <c r="J42" i="6"/>
  <c r="J19" i="6"/>
  <c r="I30" i="6"/>
  <c r="J30" i="6"/>
  <c r="K19" i="6"/>
  <c r="I53" i="6"/>
  <c r="J49" i="6"/>
  <c r="K48" i="6"/>
  <c r="J46" i="6"/>
  <c r="H44" i="6"/>
  <c r="I44" i="6" s="1"/>
  <c r="J36" i="6"/>
  <c r="H32" i="6"/>
  <c r="K32" i="6" s="1"/>
  <c r="H29" i="6"/>
  <c r="J29" i="6" s="1"/>
  <c r="K22" i="6"/>
  <c r="H20" i="6"/>
  <c r="J20" i="6" s="1"/>
  <c r="H18" i="6"/>
  <c r="J18" i="6" s="1"/>
  <c r="K16" i="6"/>
  <c r="I22" i="6" l="1"/>
  <c r="K18" i="6"/>
  <c r="K20" i="6"/>
  <c r="K29" i="6"/>
  <c r="K36" i="6"/>
  <c r="K46" i="6"/>
  <c r="K49" i="6"/>
  <c r="I16" i="6"/>
  <c r="I32" i="6"/>
  <c r="I48" i="6"/>
  <c r="J16" i="6"/>
  <c r="J22" i="6"/>
  <c r="J32" i="6"/>
  <c r="J44" i="6"/>
  <c r="J48" i="6"/>
  <c r="J53" i="6"/>
  <c r="K44" i="6"/>
  <c r="K53" i="6"/>
  <c r="I18" i="6"/>
  <c r="I20" i="6"/>
  <c r="I29" i="6"/>
  <c r="I36" i="6"/>
  <c r="I46" i="6"/>
  <c r="I49" i="6"/>
  <c r="I54" i="6" l="1"/>
  <c r="J54" i="6"/>
  <c r="K54" i="6"/>
  <c r="K55" i="6" l="1"/>
  <c r="I55" i="6"/>
  <c r="F55" i="6"/>
  <c r="D55" i="6"/>
</calcChain>
</file>

<file path=xl/sharedStrings.xml><?xml version="1.0" encoding="utf-8"?>
<sst xmlns="http://schemas.openxmlformats.org/spreadsheetml/2006/main" count="165" uniqueCount="161">
  <si>
    <t xml:space="preserve">NOMBRE DEL DOCUMENTO:  </t>
  </si>
  <si>
    <t>CÓDIGO: PVV-01-F-002</t>
  </si>
  <si>
    <t>FICHA DE EVALUACIÓN EX ANTES DEL PROYECTO DE INTERVENCIÓN SOCIAL</t>
  </si>
  <si>
    <t>PROCEDIMIENTO:</t>
  </si>
  <si>
    <t>PLANIFICACIÓN DE PROYECTOS DE INTERVENCIÓN SOCIAL</t>
  </si>
  <si>
    <t>Página 3 de 4</t>
  </si>
  <si>
    <t xml:space="preserve">     UNIVERSIDAD LAICA "ELOY ALFARO" DE MANABÍ</t>
  </si>
  <si>
    <t>FICHA DE EVALUACIÓN EX ANTES DE LOS PROYECTOS DE VINCULACIÓN CON LA SOCIEDAD</t>
  </si>
  <si>
    <t xml:space="preserve"> PERIODO ACADÉMICO XXXX-X</t>
  </si>
  <si>
    <t>IDENTIFICACIÓN DEL  PROYECTO</t>
  </si>
  <si>
    <t>Nombre del programa</t>
  </si>
  <si>
    <t>Nombre del proyecto</t>
  </si>
  <si>
    <t xml:space="preserve">Nombre de la facultad/es participantes: </t>
  </si>
  <si>
    <t>Nombre de la carrera/as participantes</t>
  </si>
  <si>
    <t>Nombre del docente líder del proyecto:</t>
  </si>
  <si>
    <t>Nombre de los Directores de carreras</t>
  </si>
  <si>
    <t>Registre el número 1 en las celdas resaltados con color verde, por el cumplimiento a cabalidad de cada ítems analizado, de lo contario 0</t>
  </si>
  <si>
    <t>CONTENIDO DEL DOCUMENTO</t>
  </si>
  <si>
    <t>INDICADORES DE EVALUACIÓN
(Los indicadores resaltados con color naranja son obligatorios)</t>
  </si>
  <si>
    <t>Resultado en %</t>
  </si>
  <si>
    <t>Cumple 
(68-100 %)</t>
  </si>
  <si>
    <t>C. Parcial 
(1-67 %)</t>
  </si>
  <si>
    <t>No Cumple  (0,0 %)</t>
  </si>
  <si>
    <t>OBSERVACIÓN</t>
  </si>
  <si>
    <t>1. Identidad Institucional</t>
  </si>
  <si>
    <t>Misión</t>
  </si>
  <si>
    <t>Visión</t>
  </si>
  <si>
    <t>Objetivos Estratégicos</t>
  </si>
  <si>
    <t>2. Datos generales:</t>
  </si>
  <si>
    <t>Nombre o Título del Programa/Proyecto:  (Máximo 15 palabras)</t>
  </si>
  <si>
    <t>Facultad y Carrera</t>
  </si>
  <si>
    <t>Tipo de Proyecto</t>
  </si>
  <si>
    <t>Dominio Académico:</t>
  </si>
  <si>
    <t>Línea de investigación</t>
  </si>
  <si>
    <t>Convenios:</t>
  </si>
  <si>
    <t>Área del conocimiento:</t>
  </si>
  <si>
    <t>Subárea del conocimiento</t>
  </si>
  <si>
    <t>Subárea específica del conocimiento:</t>
  </si>
  <si>
    <t>Fecha Inicio Planificado:</t>
  </si>
  <si>
    <t>Fecha de Fin Planeado</t>
  </si>
  <si>
    <t>Objetivo del Plan Nacional de Desarrollo</t>
  </si>
  <si>
    <t>Cobertura</t>
  </si>
  <si>
    <t>Zona de Planificación</t>
  </si>
  <si>
    <t>Provincia</t>
  </si>
  <si>
    <t>Cantón</t>
  </si>
  <si>
    <t>Parroquias</t>
  </si>
  <si>
    <t>Barrio/s</t>
  </si>
  <si>
    <t>Nombre de la Institución gestora del proyecto</t>
  </si>
  <si>
    <t>Ciudad de la Institución gestora del proyecto</t>
  </si>
  <si>
    <t>Dirección de la Institución gestora del proyecto</t>
  </si>
  <si>
    <t>Página Web de la Institución gestora del proyecto</t>
  </si>
  <si>
    <t>Correo electrónico de la Institución gestora del proyecto</t>
  </si>
  <si>
    <t>Número de teléfono de la Institución gestora del proyecto</t>
  </si>
  <si>
    <t>Nombre del Aliado estratégico</t>
  </si>
  <si>
    <t>Ciudad del Aliado estratégico</t>
  </si>
  <si>
    <t>Dirección del Aliado estratégico</t>
  </si>
  <si>
    <t>Página Web del Aliado estratégico</t>
  </si>
  <si>
    <t>Correo electrónico del Aliado estratégico</t>
  </si>
  <si>
    <t>Número de teléfono del aliado estratégico</t>
  </si>
  <si>
    <t>Beneficiarios</t>
  </si>
  <si>
    <t>Plazo de ejecución (Duración en periodos académicos)</t>
  </si>
  <si>
    <t>Estado del proyecto</t>
  </si>
  <si>
    <t>Presupuesto Aporte Uleam</t>
  </si>
  <si>
    <t>Presupuesto Aporte de Aliados Estratégicos</t>
  </si>
  <si>
    <t>Presupuesto Total</t>
  </si>
  <si>
    <t>3. Análisis de la situación actual</t>
  </si>
  <si>
    <t>Diagnóstico</t>
  </si>
  <si>
    <t>Planteamiento del problema (Describe el área y población intervenida, carcteriza y describle del problema.</t>
  </si>
  <si>
    <t xml:space="preserve">Formula y sistematiza las interrogantes del problema </t>
  </si>
  <si>
    <t>4. Objetivos</t>
  </si>
  <si>
    <t>Objetivo General:</t>
  </si>
  <si>
    <t>Objetivos Específicos:</t>
  </si>
  <si>
    <t>Claridad del objetivo general en mejorar la problemática identificada, midiendo el resultado o efecto directo.</t>
  </si>
  <si>
    <t>Correspondencia de los objetivos específicos con el general</t>
  </si>
  <si>
    <t>5. Justificación</t>
  </si>
  <si>
    <t>Interés</t>
  </si>
  <si>
    <t>Factibilidad</t>
  </si>
  <si>
    <t>Pertinencia</t>
  </si>
  <si>
    <t>6. Metodología y Estrategias</t>
  </si>
  <si>
    <t>El proyecto presenta una metodología clara y coherente para abordar los objetivos propuestos</t>
  </si>
  <si>
    <t>7. Proyectos relacionados y/o complementarios</t>
  </si>
  <si>
    <t xml:space="preserve">Detalla los proyectos relacionados </t>
  </si>
  <si>
    <t>8. Metas</t>
  </si>
  <si>
    <t>Detalla las metas del Fin</t>
  </si>
  <si>
    <t>Detalla la meta del propósito</t>
  </si>
  <si>
    <t>Detalla la meta de los productos</t>
  </si>
  <si>
    <t>9. Actividades</t>
  </si>
  <si>
    <t>Se realiza el desglose de actividades por objetivos</t>
  </si>
  <si>
    <t>Actividades coherentes con el campo de formación de estudiantes</t>
  </si>
  <si>
    <t>Actividades coherentes con el nivel de formación de estudiantes</t>
  </si>
  <si>
    <t>10. Cronograma valorado de actividades</t>
  </si>
  <si>
    <t>Cronograma elaborada en función al tiempo total de ejecución</t>
  </si>
  <si>
    <t>Cronograma articulado a la matriz de marco lógico</t>
  </si>
  <si>
    <t>Articulación con el presupuesto planificado</t>
  </si>
  <si>
    <t>11. Articulación del proyecto con la/las asignaturas de la malla curricular.</t>
  </si>
  <si>
    <t>Se detalla y precisa sobre cómo se conecta con los objetivos de aprendizaje establecidos en las asignaturas de la malla curricular</t>
  </si>
  <si>
    <t>12. Relación del proyecto con las líneas de investigación.</t>
  </si>
  <si>
    <t>El proyecto proporciona una clara y detallada explicación de cómo se relaciona con una o varias líneas de investigación prioritarias por la institución</t>
  </si>
  <si>
    <t>13. Alineación del proyecto a uno o varios Objetivos de Desarrollo Sostenible</t>
  </si>
  <si>
    <t>El proyecto aborda, incorpora y contribuye directamente a uno o varios ODS.</t>
  </si>
  <si>
    <t>14. Contribución del proyecto al Plan Nacional de Desarrollo</t>
  </si>
  <si>
    <t>Detalla como el proyecto contribuye el Plan Nacional Desarrollo</t>
  </si>
  <si>
    <t>15. Duración del Proyecto</t>
  </si>
  <si>
    <t>Presenta el número de unidades de tiempo para la ejecución del proyecto</t>
  </si>
  <si>
    <t>16. Beneficiarios</t>
  </si>
  <si>
    <t>Identifica claramente grupo o sector beneficiario</t>
  </si>
  <si>
    <t>Cuantificación real de la aproximación de beneficiarios</t>
  </si>
  <si>
    <t>Identifica beneficiarios directos, indirectos y con discapacidades</t>
  </si>
  <si>
    <t>17. Equipo de Trabajo</t>
  </si>
  <si>
    <t>Justifica los docentes participantes en el proyecto</t>
  </si>
  <si>
    <t>Justifica los estudiantes participantes en el proyecto.</t>
  </si>
  <si>
    <t>18. Indicadores de resultados alcanzados</t>
  </si>
  <si>
    <t>Formula indicadores por cada objetivo de desarrollo, general y específico</t>
  </si>
  <si>
    <t>Identifica claramente en términos de cantidad, calidad y tiempo</t>
  </si>
  <si>
    <t>Identifica factores relevantes</t>
  </si>
  <si>
    <t>19. Impacto</t>
  </si>
  <si>
    <t>Determina el fin y efectos deseados por los beneficiarios</t>
  </si>
  <si>
    <t>Detalla los impactos por categoría que se evaluará en el proyecto</t>
  </si>
  <si>
    <t>Presenta consistencia en la formulación de los impactos esperados</t>
  </si>
  <si>
    <t>20. Autogestión y Sostenibilidad</t>
  </si>
  <si>
    <t>Hay compromiso de sostenibilidad (IES; GAD´S, ONG, BENF)</t>
  </si>
  <si>
    <t>Presenta consistencia en la formulación de la sostenibilidad del proyecto</t>
  </si>
  <si>
    <t>21. Marco Institucional</t>
  </si>
  <si>
    <t>Consistencia en el detalle de las instancias de apoyo al proyecto.</t>
  </si>
  <si>
    <t>Presenta obligaciones y responsabilidades de las instancias de apoyo</t>
  </si>
  <si>
    <t>22. Financiamiento del proyecto</t>
  </si>
  <si>
    <t>Las matrices de fuentes de financiamiento presentan consistencias numéricas en su elaboración</t>
  </si>
  <si>
    <t>Planificación presupuestaria coherente con las actividades</t>
  </si>
  <si>
    <t>Compromiso de financiamiento externo</t>
  </si>
  <si>
    <t>23. Logros, Resultados o Productos esperados</t>
  </si>
  <si>
    <t>Presenta consistencia en la formulación de los supuestos para el logro del impacto, efectos, resultados y productos</t>
  </si>
  <si>
    <t>Planifica la proyección científica de los resultados del proyecto</t>
  </si>
  <si>
    <t>Presenta consistencia en la proyección de producción científica coherente al proyecto</t>
  </si>
  <si>
    <t>24. Sequimiento y monitoreo del proyecto</t>
  </si>
  <si>
    <t>Presenta consistencia en la formulación de las estrategias y metodología para el seguimiento y monitoreo</t>
  </si>
  <si>
    <t>25. Evaluación y Resultados</t>
  </si>
  <si>
    <t>Presenta consistencia en la formulación de las estrategias y metodología para la evaluación y resultados</t>
  </si>
  <si>
    <t>Anexos</t>
  </si>
  <si>
    <t>Matrices de financiamiento del proyecto (interno y externo)</t>
  </si>
  <si>
    <t>Matriz de Marco Lógico y árbol de problemas presenta consistencia</t>
  </si>
  <si>
    <t>Matriz de Cronograma Valorado y detalle de la inversión, presentan consistencia.</t>
  </si>
  <si>
    <t>HALLAZGOS</t>
  </si>
  <si>
    <t>RESULTADO DE LA EVALUACIÓN</t>
  </si>
  <si>
    <t>CRITERIOS DE EVALUACIÓN POR EL NÚMERO DE CUMPLIMIENTO</t>
  </si>
  <si>
    <t>CUMPLIMIENTOS</t>
  </si>
  <si>
    <t>RANGO</t>
  </si>
  <si>
    <t>CRITERIO</t>
  </si>
  <si>
    <t>Evaluado por:</t>
  </si>
  <si>
    <t>Cumple</t>
  </si>
  <si>
    <t>30 -38</t>
  </si>
  <si>
    <t>APROBADO</t>
  </si>
  <si>
    <t>Ing, Dr/a</t>
  </si>
  <si>
    <t>22 - 29</t>
  </si>
  <si>
    <t>APROBADO CON OBSERVACIÓN</t>
  </si>
  <si>
    <t>Fecha de revisión</t>
  </si>
  <si>
    <t>14 - 21</t>
  </si>
  <si>
    <t>REGRESA PARA REVISIÓN</t>
  </si>
  <si>
    <t>Supervisado por</t>
  </si>
  <si>
    <t>0 -13</t>
  </si>
  <si>
    <t>NO APROBADO</t>
  </si>
  <si>
    <t>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</si>
</sst>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6"/>
      <color theme="0"/>
      <name val="Times New Roman"/>
      <family val="1"/>
    </font>
    <font>
      <b/>
      <u/>
      <sz val="14"/>
      <color rgb="FFC00000"/>
      <name val="Times New Roman"/>
      <family val="1"/>
    </font>
    <font>
      <sz val="9"/>
      <name val="Times New Roman"/>
      <family val="1"/>
    </font>
    <font>
      <sz val="9"/>
      <color rgb="FFFFFF00"/>
      <name val="Times New Roman"/>
      <family val="1"/>
    </font>
    <font>
      <b/>
      <sz val="9"/>
      <color rgb="FFC00000"/>
      <name val="Times New Roman"/>
      <family val="1"/>
    </font>
    <font>
      <b/>
      <sz val="16"/>
      <color rgb="FF002060"/>
      <name val="Times New Roman"/>
      <family val="1"/>
    </font>
    <font>
      <b/>
      <sz val="16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/>
      <diagonal/>
    </border>
    <border>
      <left/>
      <right/>
      <top/>
      <bottom style="hair">
        <color rgb="FF002060"/>
      </bottom>
      <diagonal/>
    </border>
    <border>
      <left style="hair">
        <color rgb="FF002060"/>
      </left>
      <right/>
      <top/>
      <bottom/>
      <diagonal/>
    </border>
    <border>
      <left style="double">
        <color indexed="64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double">
        <color indexed="64"/>
      </right>
      <top style="hair">
        <color rgb="FF002060"/>
      </top>
      <bottom style="hair">
        <color rgb="FF002060"/>
      </bottom>
      <diagonal/>
    </border>
    <border>
      <left/>
      <right style="double">
        <color indexed="64"/>
      </right>
      <top style="hair">
        <color rgb="FF002060"/>
      </top>
      <bottom style="hair">
        <color rgb="FF002060"/>
      </bottom>
      <diagonal/>
    </border>
    <border>
      <left style="double">
        <color indexed="64"/>
      </left>
      <right style="hair">
        <color rgb="FF002060"/>
      </right>
      <top/>
      <bottom/>
      <diagonal/>
    </border>
    <border>
      <left style="hair">
        <color rgb="FF002060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/>
      <right/>
      <top style="hair">
        <color rgb="FF002060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rgb="FF002060"/>
      </top>
      <bottom style="hair">
        <color rgb="FF002060"/>
      </bottom>
      <diagonal/>
    </border>
    <border>
      <left style="double">
        <color indexed="64"/>
      </left>
      <right style="double">
        <color indexed="64"/>
      </right>
      <top style="hair">
        <color rgb="FF002060"/>
      </top>
      <bottom/>
      <diagonal/>
    </border>
    <border>
      <left/>
      <right style="double">
        <color indexed="64"/>
      </right>
      <top/>
      <bottom style="hair">
        <color rgb="FF0020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rgb="FF002060"/>
      </bottom>
      <diagonal/>
    </border>
    <border>
      <left style="double">
        <color indexed="64"/>
      </left>
      <right/>
      <top style="hair">
        <color rgb="FF002060"/>
      </top>
      <bottom style="double">
        <color indexed="64"/>
      </bottom>
      <diagonal/>
    </border>
    <border>
      <left/>
      <right style="double">
        <color indexed="64"/>
      </right>
      <top style="hair">
        <color rgb="FF002060"/>
      </top>
      <bottom style="double">
        <color indexed="64"/>
      </bottom>
      <diagonal/>
    </border>
    <border>
      <left style="double">
        <color indexed="64"/>
      </left>
      <right style="hair">
        <color rgb="FF002060"/>
      </right>
      <top style="double">
        <color indexed="64"/>
      </top>
      <bottom style="double">
        <color indexed="64"/>
      </bottom>
      <diagonal/>
    </border>
    <border>
      <left style="hair">
        <color rgb="FF002060"/>
      </left>
      <right style="hair">
        <color rgb="FF002060"/>
      </right>
      <top style="double">
        <color indexed="64"/>
      </top>
      <bottom style="double">
        <color indexed="64"/>
      </bottom>
      <diagonal/>
    </border>
    <border>
      <left style="hair">
        <color rgb="FF002060"/>
      </left>
      <right/>
      <top style="double">
        <color indexed="64"/>
      </top>
      <bottom style="double">
        <color indexed="64"/>
      </bottom>
      <diagonal/>
    </border>
    <border>
      <left style="hair">
        <color rgb="FF00206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hair">
        <color rgb="FF002060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rgb="FF002060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hair">
        <color rgb="FF002060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rgb="FF002060"/>
      </top>
      <bottom style="thin">
        <color indexed="64"/>
      </bottom>
      <diagonal/>
    </border>
    <border>
      <left/>
      <right style="hair">
        <color rgb="FF002060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rgb="FF002060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rgb="FF002060"/>
      </top>
      <bottom style="hair">
        <color indexed="64"/>
      </bottom>
      <diagonal/>
    </border>
    <border>
      <left/>
      <right style="double">
        <color indexed="64"/>
      </right>
      <top style="hair">
        <color rgb="FF002060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rgb="FF002060"/>
      </bottom>
      <diagonal/>
    </border>
    <border>
      <left/>
      <right style="double">
        <color indexed="64"/>
      </right>
      <top style="hair">
        <color indexed="64"/>
      </top>
      <bottom style="hair">
        <color rgb="FF002060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rgb="FF002060"/>
      </top>
      <bottom style="hair">
        <color indexed="64"/>
      </bottom>
      <diagonal/>
    </border>
    <border>
      <left style="double">
        <color indexed="64"/>
      </left>
      <right/>
      <top style="hair">
        <color rgb="FF002060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rgb="FF00206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4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50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" fillId="0" borderId="66" xfId="0" applyFont="1" applyBorder="1" applyAlignment="1">
      <alignment vertical="center" wrapText="1"/>
    </xf>
    <xf numFmtId="0" fontId="1" fillId="0" borderId="6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1" fillId="0" borderId="6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0" xfId="0" applyFont="1" applyBorder="1" applyAlignment="1">
      <alignment vertical="center" wrapText="1"/>
    </xf>
    <xf numFmtId="0" fontId="1" fillId="0" borderId="79" xfId="0" applyFont="1" applyBorder="1" applyAlignment="1">
      <alignment vertical="center" wrapText="1"/>
    </xf>
    <xf numFmtId="0" fontId="1" fillId="0" borderId="80" xfId="0" applyFont="1" applyBorder="1" applyAlignment="1" applyProtection="1">
      <alignment vertical="center" wrapText="1"/>
      <protection locked="0"/>
    </xf>
    <xf numFmtId="0" fontId="1" fillId="0" borderId="79" xfId="0" applyFont="1" applyBorder="1" applyAlignment="1" applyProtection="1">
      <alignment vertical="center" wrapText="1"/>
      <protection locked="0"/>
    </xf>
    <xf numFmtId="1" fontId="1" fillId="0" borderId="79" xfId="0" applyNumberFormat="1" applyFont="1" applyBorder="1" applyAlignment="1" applyProtection="1">
      <alignment horizontal="center" vertical="center" wrapText="1"/>
      <protection locked="0"/>
    </xf>
    <xf numFmtId="0" fontId="1" fillId="0" borderId="65" xfId="0" applyFont="1" applyBorder="1" applyAlignment="1">
      <alignment horizontal="center" vertical="center" wrapText="1"/>
    </xf>
    <xf numFmtId="0" fontId="1" fillId="0" borderId="53" xfId="0" applyFont="1" applyBorder="1" applyAlignment="1" applyProtection="1">
      <alignment vertical="center" wrapText="1"/>
      <protection locked="0"/>
    </xf>
    <xf numFmtId="1" fontId="1" fillId="0" borderId="53" xfId="0" applyNumberFormat="1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>
      <alignment horizontal="center" vertical="center" wrapText="1"/>
    </xf>
    <xf numFmtId="0" fontId="1" fillId="0" borderId="71" xfId="0" applyFont="1" applyBorder="1" applyAlignment="1" applyProtection="1">
      <alignment vertical="center" wrapText="1"/>
      <protection locked="0"/>
    </xf>
    <xf numFmtId="0" fontId="1" fillId="0" borderId="72" xfId="0" applyFont="1" applyBorder="1" applyAlignment="1" applyProtection="1">
      <alignment vertical="center" wrapText="1"/>
      <protection locked="0"/>
    </xf>
    <xf numFmtId="1" fontId="1" fillId="0" borderId="72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>
      <alignment horizontal="center" vertical="center" wrapText="1"/>
    </xf>
    <xf numFmtId="0" fontId="1" fillId="0" borderId="77" xfId="0" applyFont="1" applyBorder="1" applyAlignment="1" applyProtection="1">
      <alignment vertical="center" wrapText="1"/>
      <protection locked="0"/>
    </xf>
    <xf numFmtId="0" fontId="1" fillId="0" borderId="73" xfId="0" applyFont="1" applyBorder="1" applyAlignment="1" applyProtection="1">
      <alignment vertical="center" wrapText="1"/>
      <protection locked="0"/>
    </xf>
    <xf numFmtId="1" fontId="1" fillId="0" borderId="73" xfId="0" applyNumberFormat="1" applyFont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 applyProtection="1">
      <alignment vertical="center" wrapText="1"/>
      <protection locked="0"/>
    </xf>
    <xf numFmtId="0" fontId="2" fillId="0" borderId="6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1" fillId="0" borderId="78" xfId="0" applyFont="1" applyBorder="1" applyAlignment="1">
      <alignment vertical="center" wrapText="1"/>
    </xf>
    <xf numFmtId="1" fontId="1" fillId="0" borderId="78" xfId="0" applyNumberFormat="1" applyFont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73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75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left" vertical="center" wrapText="1"/>
    </xf>
    <xf numFmtId="0" fontId="1" fillId="0" borderId="60" xfId="0" applyFont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1" fontId="1" fillId="0" borderId="63" xfId="0" applyNumberFormat="1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>
      <alignment vertical="center" wrapText="1"/>
    </xf>
    <xf numFmtId="1" fontId="1" fillId="0" borderId="46" xfId="0" applyNumberFormat="1" applyFont="1" applyBorder="1" applyAlignment="1" applyProtection="1">
      <alignment horizontal="center" vertical="center" wrapText="1"/>
      <protection locked="0"/>
    </xf>
    <xf numFmtId="0" fontId="1" fillId="0" borderId="57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1" fontId="1" fillId="0" borderId="58" xfId="0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" fillId="0" borderId="61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" fontId="1" fillId="0" borderId="60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1" fillId="0" borderId="62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1" fillId="0" borderId="68" xfId="0" applyNumberFormat="1" applyFont="1" applyBorder="1" applyAlignment="1">
      <alignment horizontal="center" vertical="center" wrapText="1"/>
    </xf>
    <xf numFmtId="0" fontId="1" fillId="0" borderId="69" xfId="0" applyFont="1" applyBorder="1" applyAlignment="1">
      <alignment vertical="center" wrapText="1"/>
    </xf>
    <xf numFmtId="0" fontId="2" fillId="0" borderId="65" xfId="0" applyFont="1" applyBorder="1" applyAlignment="1">
      <alignment horizontal="center" vertical="center" wrapText="1"/>
    </xf>
    <xf numFmtId="1" fontId="1" fillId="0" borderId="78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72" xfId="0" applyFont="1" applyBorder="1" applyAlignment="1">
      <alignment vertical="center" wrapText="1"/>
    </xf>
    <xf numFmtId="0" fontId="1" fillId="0" borderId="77" xfId="0" applyFont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2" fillId="11" borderId="32" xfId="0" applyFont="1" applyFill="1" applyBorder="1" applyAlignment="1">
      <alignment horizontal="center" vertical="center" wrapText="1"/>
    </xf>
    <xf numFmtId="0" fontId="2" fillId="11" borderId="75" xfId="0" applyFont="1" applyFill="1" applyBorder="1" applyAlignment="1">
      <alignment horizontal="center" vertical="center" wrapText="1"/>
    </xf>
    <xf numFmtId="0" fontId="2" fillId="11" borderId="59" xfId="0" applyFont="1" applyFill="1" applyBorder="1" applyAlignment="1">
      <alignment horizontal="center" vertical="center" wrapText="1"/>
    </xf>
    <xf numFmtId="0" fontId="2" fillId="11" borderId="62" xfId="0" applyFont="1" applyFill="1" applyBorder="1" applyAlignment="1">
      <alignment horizontal="center" vertical="center" wrapText="1"/>
    </xf>
    <xf numFmtId="0" fontId="2" fillId="11" borderId="56" xfId="0" applyFont="1" applyFill="1" applyBorder="1" applyAlignment="1">
      <alignment horizontal="center" vertical="center" wrapText="1"/>
    </xf>
    <xf numFmtId="0" fontId="2" fillId="11" borderId="64" xfId="0" applyFont="1" applyFill="1" applyBorder="1" applyAlignment="1">
      <alignment horizontal="center" vertical="center" wrapText="1"/>
    </xf>
    <xf numFmtId="0" fontId="2" fillId="11" borderId="74" xfId="0" applyFont="1" applyFill="1" applyBorder="1" applyAlignment="1">
      <alignment horizontal="center" vertical="center" wrapText="1"/>
    </xf>
    <xf numFmtId="0" fontId="2" fillId="11" borderId="52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64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1" fillId="12" borderId="66" xfId="0" applyFont="1" applyFill="1" applyBorder="1" applyAlignment="1">
      <alignment horizontal="center" vertical="center" wrapText="1"/>
    </xf>
    <xf numFmtId="0" fontId="1" fillId="12" borderId="64" xfId="0" applyFont="1" applyFill="1" applyBorder="1" applyAlignment="1">
      <alignment horizontal="center" vertical="center" wrapText="1"/>
    </xf>
    <xf numFmtId="0" fontId="1" fillId="12" borderId="33" xfId="0" applyFont="1" applyFill="1" applyBorder="1" applyAlignment="1">
      <alignment horizontal="center" vertical="center" wrapText="1"/>
    </xf>
    <xf numFmtId="0" fontId="1" fillId="12" borderId="64" xfId="0" applyFont="1" applyFill="1" applyBorder="1" applyAlignment="1" applyProtection="1">
      <alignment horizontal="center" vertical="center" wrapText="1"/>
      <protection locked="0"/>
    </xf>
    <xf numFmtId="0" fontId="1" fillId="12" borderId="54" xfId="0" applyFont="1" applyFill="1" applyBorder="1" applyAlignment="1" applyProtection="1">
      <alignment horizontal="center" vertical="center" wrapText="1"/>
      <protection locked="0"/>
    </xf>
    <xf numFmtId="0" fontId="1" fillId="12" borderId="70" xfId="0" applyFont="1" applyFill="1" applyBorder="1" applyAlignment="1" applyProtection="1">
      <alignment horizontal="center" vertical="center" wrapText="1"/>
      <protection locked="0"/>
    </xf>
    <xf numFmtId="0" fontId="1" fillId="12" borderId="62" xfId="0" applyFont="1" applyFill="1" applyBorder="1" applyAlignment="1" applyProtection="1">
      <alignment horizontal="center" vertical="center" wrapText="1"/>
      <protection locked="0"/>
    </xf>
    <xf numFmtId="0" fontId="1" fillId="12" borderId="33" xfId="0" applyFont="1" applyFill="1" applyBorder="1" applyAlignment="1" applyProtection="1">
      <alignment horizontal="center" vertical="center" wrapText="1"/>
      <protection locked="0"/>
    </xf>
    <xf numFmtId="0" fontId="1" fillId="12" borderId="29" xfId="0" applyFont="1" applyFill="1" applyBorder="1" applyAlignment="1" applyProtection="1">
      <alignment horizontal="center" vertical="center" wrapText="1"/>
      <protection locked="0"/>
    </xf>
    <xf numFmtId="0" fontId="1" fillId="12" borderId="30" xfId="0" applyFont="1" applyFill="1" applyBorder="1" applyAlignment="1">
      <alignment horizontal="center" vertical="center" wrapText="1"/>
    </xf>
    <xf numFmtId="0" fontId="1" fillId="12" borderId="59" xfId="0" applyFont="1" applyFill="1" applyBorder="1" applyAlignment="1">
      <alignment horizontal="center" vertical="center" wrapText="1"/>
    </xf>
    <xf numFmtId="0" fontId="1" fillId="12" borderId="62" xfId="0" applyFont="1" applyFill="1" applyBorder="1" applyAlignment="1">
      <alignment horizontal="center" vertical="center" wrapText="1"/>
    </xf>
    <xf numFmtId="0" fontId="5" fillId="12" borderId="59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1" fillId="12" borderId="52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6" fillId="12" borderId="29" xfId="0" applyFont="1" applyFill="1" applyBorder="1" applyAlignment="1" applyProtection="1">
      <alignment horizontal="center" vertical="center" wrapText="1"/>
      <protection locked="0"/>
    </xf>
    <xf numFmtId="0" fontId="5" fillId="12" borderId="28" xfId="0" applyFont="1" applyFill="1" applyBorder="1" applyAlignment="1">
      <alignment horizontal="center" vertical="center" wrapText="1"/>
    </xf>
    <xf numFmtId="0" fontId="5" fillId="12" borderId="62" xfId="0" applyFont="1" applyFill="1" applyBorder="1" applyAlignment="1">
      <alignment horizontal="center" vertical="center" wrapText="1"/>
    </xf>
    <xf numFmtId="0" fontId="1" fillId="12" borderId="54" xfId="0" applyFont="1" applyFill="1" applyBorder="1" applyAlignment="1">
      <alignment horizontal="center" vertical="center" wrapText="1"/>
    </xf>
    <xf numFmtId="0" fontId="1" fillId="12" borderId="70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 applyProtection="1">
      <alignment horizontal="center" vertical="center" wrapText="1"/>
      <protection locked="0"/>
    </xf>
    <xf numFmtId="0" fontId="3" fillId="10" borderId="81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" fillId="0" borderId="41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11" borderId="75" xfId="0" applyFont="1" applyFill="1" applyBorder="1" applyAlignment="1">
      <alignment horizontal="center" vertical="center" wrapText="1"/>
    </xf>
    <xf numFmtId="0" fontId="2" fillId="11" borderId="28" xfId="0" applyFont="1" applyFill="1" applyBorder="1" applyAlignment="1">
      <alignment horizontal="center" vertical="center" wrapText="1"/>
    </xf>
    <xf numFmtId="0" fontId="2" fillId="11" borderId="59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525"/>
      <color rgb="FFFF5050"/>
      <color rgb="FFFF00FF"/>
      <color rgb="FFFFD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270782</xdr:colOff>
      <xdr:row>0</xdr:row>
      <xdr:rowOff>72118</xdr:rowOff>
    </xdr:from>
    <xdr:to>
      <xdr:col>0</xdr:col>
      <xdr:colOff>857250</xdr:colOff>
      <xdr:row>3</xdr:row>
      <xdr:rowOff>74992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14F0857-0337-4448-80E4-22B3A2316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2" y="72118"/>
          <a:ext cx="586468" cy="488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view="pageLayout" zoomScale="55" zoomScaleNormal="70" zoomScalePageLayoutView="55" workbookViewId="0">
      <selection activeCell="P4" sqref="P4"/>
    </sheetView>
  </sheetViews>
  <sheetFormatPr baseColWidth="10" defaultColWidth="11.42578125" defaultRowHeight="12" x14ac:dyDescent="0.25"/>
  <cols>
    <col min="1" max="1" width="15.85546875" style="8" customWidth="1"/>
    <col min="2" max="2" width="18.140625" style="8" customWidth="1"/>
    <col min="3" max="3" width="7.5703125" style="8" customWidth="1"/>
    <col min="4" max="4" width="18.28515625" style="8" customWidth="1"/>
    <col min="5" max="5" width="5.5703125" style="59" customWidth="1"/>
    <col min="6" max="6" width="18.7109375" style="8" customWidth="1"/>
    <col min="7" max="7" width="5.5703125" style="8" customWidth="1"/>
    <col min="8" max="8" width="9.28515625" style="8" customWidth="1"/>
    <col min="9" max="9" width="11.42578125" style="8"/>
    <col min="10" max="10" width="10" style="8" customWidth="1"/>
    <col min="11" max="11" width="8.7109375" style="8" customWidth="1"/>
    <col min="12" max="12" width="21.42578125" style="8" customWidth="1"/>
    <col min="13" max="16384" width="11.42578125" style="8"/>
  </cols>
  <sheetData>
    <row r="1" spans="1:12" x14ac:dyDescent="0.25">
      <c r="A1" s="143"/>
      <c r="B1" s="148" t="s">
        <v>0</v>
      </c>
      <c r="C1" s="149"/>
      <c r="D1" s="149"/>
      <c r="E1" s="149"/>
      <c r="F1" s="149"/>
      <c r="G1" s="149"/>
      <c r="H1" s="149"/>
      <c r="I1" s="149"/>
      <c r="J1" s="150"/>
      <c r="K1" s="146" t="s">
        <v>1</v>
      </c>
      <c r="L1" s="146"/>
    </row>
    <row r="2" spans="1:12" x14ac:dyDescent="0.25">
      <c r="A2" s="144"/>
      <c r="B2" s="151" t="s">
        <v>2</v>
      </c>
      <c r="C2" s="152"/>
      <c r="D2" s="152"/>
      <c r="E2" s="152"/>
      <c r="F2" s="152"/>
      <c r="G2" s="152"/>
      <c r="H2" s="152"/>
      <c r="I2" s="152"/>
      <c r="J2" s="153"/>
      <c r="K2" s="146"/>
      <c r="L2" s="146"/>
    </row>
    <row r="3" spans="1:12" x14ac:dyDescent="0.25">
      <c r="A3" s="144"/>
      <c r="B3" s="148" t="s">
        <v>3</v>
      </c>
      <c r="C3" s="149"/>
      <c r="D3" s="149"/>
      <c r="E3" s="149"/>
      <c r="F3" s="149"/>
      <c r="G3" s="149"/>
      <c r="H3" s="149"/>
      <c r="I3" s="149"/>
      <c r="J3" s="150"/>
      <c r="K3" s="146" t="s">
        <v>160</v>
      </c>
      <c r="L3" s="146"/>
    </row>
    <row r="4" spans="1:12" ht="12.75" thickBot="1" x14ac:dyDescent="0.3">
      <c r="A4" s="145"/>
      <c r="B4" s="151" t="s">
        <v>4</v>
      </c>
      <c r="C4" s="152"/>
      <c r="D4" s="152"/>
      <c r="E4" s="152"/>
      <c r="F4" s="152"/>
      <c r="G4" s="152"/>
      <c r="H4" s="152"/>
      <c r="I4" s="152"/>
      <c r="J4" s="153"/>
      <c r="K4" s="147" t="s">
        <v>5</v>
      </c>
      <c r="L4" s="147"/>
    </row>
    <row r="5" spans="1:12" ht="12.75" thickBot="1" x14ac:dyDescent="0.3"/>
    <row r="6" spans="1:12" ht="25.5" customHeight="1" thickTop="1" x14ac:dyDescent="0.25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1:12" ht="17.25" customHeight="1" x14ac:dyDescent="0.25">
      <c r="A7" s="132" t="s">
        <v>7</v>
      </c>
      <c r="B7" s="133"/>
      <c r="C7" s="133"/>
      <c r="D7" s="133"/>
      <c r="E7" s="133"/>
      <c r="F7" s="133"/>
      <c r="G7" s="133"/>
      <c r="H7" s="133"/>
      <c r="I7" s="134"/>
      <c r="J7" s="134"/>
      <c r="K7" s="134"/>
      <c r="L7" s="135"/>
    </row>
    <row r="8" spans="1:12" ht="20.25" customHeight="1" x14ac:dyDescent="0.25">
      <c r="A8" s="136" t="s">
        <v>8</v>
      </c>
      <c r="B8" s="137"/>
      <c r="C8" s="137"/>
      <c r="D8" s="137"/>
      <c r="E8" s="137"/>
      <c r="F8" s="137"/>
      <c r="G8" s="137"/>
      <c r="H8" s="137"/>
      <c r="I8" s="138"/>
      <c r="J8" s="138"/>
      <c r="K8" s="138"/>
      <c r="L8" s="139"/>
    </row>
    <row r="9" spans="1:12" ht="21" thickBot="1" x14ac:dyDescent="0.3">
      <c r="A9" s="140" t="s">
        <v>9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2"/>
    </row>
    <row r="10" spans="1:12" ht="29.25" customHeight="1" thickTop="1" thickBot="1" x14ac:dyDescent="0.3">
      <c r="A10" s="2" t="s">
        <v>10</v>
      </c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6"/>
    </row>
    <row r="11" spans="1:12" ht="27.75" customHeight="1" thickTop="1" thickBot="1" x14ac:dyDescent="0.3">
      <c r="A11" s="70" t="s">
        <v>11</v>
      </c>
      <c r="B11" s="178"/>
      <c r="C11" s="179"/>
      <c r="D11" s="179"/>
      <c r="E11" s="179"/>
      <c r="F11" s="179"/>
      <c r="G11" s="179"/>
      <c r="H11" s="179"/>
      <c r="I11" s="180"/>
      <c r="J11" s="180"/>
      <c r="K11" s="180"/>
      <c r="L11" s="181"/>
    </row>
    <row r="12" spans="1:12" ht="42.75" customHeight="1" thickTop="1" thickBot="1" x14ac:dyDescent="0.3">
      <c r="A12" s="2" t="s">
        <v>12</v>
      </c>
      <c r="B12" s="182"/>
      <c r="C12" s="154"/>
      <c r="D12" s="154"/>
      <c r="E12" s="183"/>
      <c r="F12" s="2" t="s">
        <v>13</v>
      </c>
      <c r="G12" s="184"/>
      <c r="H12" s="155"/>
      <c r="I12" s="155"/>
      <c r="J12" s="155"/>
      <c r="K12" s="155"/>
      <c r="L12" s="156"/>
    </row>
    <row r="13" spans="1:12" ht="40.5" customHeight="1" thickTop="1" thickBot="1" x14ac:dyDescent="0.3">
      <c r="A13" s="2" t="s">
        <v>14</v>
      </c>
      <c r="B13" s="182"/>
      <c r="C13" s="154"/>
      <c r="D13" s="154"/>
      <c r="E13" s="154"/>
      <c r="F13" s="2" t="s">
        <v>15</v>
      </c>
      <c r="L13" s="60"/>
    </row>
    <row r="14" spans="1:12" ht="21" customHeight="1" thickTop="1" thickBot="1" x14ac:dyDescent="0.3">
      <c r="A14" s="167" t="s">
        <v>16</v>
      </c>
      <c r="B14" s="168"/>
      <c r="C14" s="168"/>
      <c r="D14" s="168"/>
      <c r="E14" s="168"/>
      <c r="F14" s="168"/>
      <c r="G14" s="168"/>
      <c r="H14" s="168"/>
      <c r="I14" s="169"/>
      <c r="J14" s="169"/>
      <c r="K14" s="169"/>
      <c r="L14" s="170"/>
    </row>
    <row r="15" spans="1:12" ht="36.75" customHeight="1" thickTop="1" thickBot="1" x14ac:dyDescent="0.3">
      <c r="A15" s="2" t="s">
        <v>17</v>
      </c>
      <c r="B15" s="171" t="s">
        <v>18</v>
      </c>
      <c r="C15" s="171"/>
      <c r="D15" s="171"/>
      <c r="E15" s="171"/>
      <c r="F15" s="171"/>
      <c r="G15" s="171"/>
      <c r="H15" s="2" t="s">
        <v>19</v>
      </c>
      <c r="I15" s="61" t="s">
        <v>20</v>
      </c>
      <c r="J15" s="62" t="s">
        <v>21</v>
      </c>
      <c r="K15" s="63" t="s">
        <v>22</v>
      </c>
      <c r="L15" s="2" t="s">
        <v>23</v>
      </c>
    </row>
    <row r="16" spans="1:12" ht="30" customHeight="1" thickTop="1" x14ac:dyDescent="0.25">
      <c r="A16" s="95" t="s">
        <v>24</v>
      </c>
      <c r="B16" s="3" t="s">
        <v>25</v>
      </c>
      <c r="C16" s="103"/>
      <c r="D16" s="4" t="s">
        <v>26</v>
      </c>
      <c r="E16" s="122"/>
      <c r="F16" s="4" t="s">
        <v>27</v>
      </c>
      <c r="G16" s="122"/>
      <c r="H16" s="64">
        <f t="shared" ref="H16:H29" si="0">((C16+E16+G16)/3)*100</f>
        <v>0</v>
      </c>
      <c r="I16" s="65" t="str">
        <f>IF(H16&gt;67,"Cumple","-")</f>
        <v>-</v>
      </c>
      <c r="J16" s="66" t="str">
        <f>IF(AND(H16&lt;68,H16&gt;0),"C. Parcial","-")</f>
        <v>-</v>
      </c>
      <c r="K16" s="67" t="str">
        <f>IF(H16=0,"No cumple","-")</f>
        <v>No cumple</v>
      </c>
      <c r="L16" s="68"/>
    </row>
    <row r="17" spans="1:12" ht="39.950000000000003" customHeight="1" x14ac:dyDescent="0.25">
      <c r="A17" s="174" t="s">
        <v>28</v>
      </c>
      <c r="B17" s="5" t="s">
        <v>29</v>
      </c>
      <c r="C17" s="104"/>
      <c r="D17" s="6" t="s">
        <v>30</v>
      </c>
      <c r="E17" s="107"/>
      <c r="F17" s="6" t="s">
        <v>31</v>
      </c>
      <c r="G17" s="116"/>
      <c r="H17" s="69">
        <f t="shared" si="0"/>
        <v>0</v>
      </c>
      <c r="I17" s="37" t="str">
        <f>IF(H17&gt;67,"Cumple","-")</f>
        <v>-</v>
      </c>
      <c r="J17" s="46" t="str">
        <f>IF(AND(H17&lt;68,H17&gt;0),"C. Parcial","-")</f>
        <v>-</v>
      </c>
      <c r="K17" s="70" t="str">
        <f>IF(H17=0,"No cumple","-")</f>
        <v>No cumple</v>
      </c>
      <c r="L17" s="71"/>
    </row>
    <row r="18" spans="1:12" ht="22.5" customHeight="1" x14ac:dyDescent="0.25">
      <c r="A18" s="175"/>
      <c r="B18" s="7" t="s">
        <v>32</v>
      </c>
      <c r="C18" s="105"/>
      <c r="D18" s="8" t="s">
        <v>33</v>
      </c>
      <c r="E18" s="117"/>
      <c r="F18" s="9" t="s">
        <v>34</v>
      </c>
      <c r="G18" s="117"/>
      <c r="H18" s="72">
        <f t="shared" si="0"/>
        <v>0</v>
      </c>
      <c r="I18" s="37" t="str">
        <f t="shared" ref="I18:I53" si="1">IF(H18&gt;67,"Cumple","-")</f>
        <v>-</v>
      </c>
      <c r="J18" s="46" t="str">
        <f t="shared" ref="J18:J53" si="2">IF(AND(H18&lt;68,H18&gt;0),"C. Parcial","-")</f>
        <v>-</v>
      </c>
      <c r="K18" s="73" t="str">
        <f>IF(H18=0,"No cumple","-")</f>
        <v>No cumple</v>
      </c>
      <c r="L18" s="74"/>
    </row>
    <row r="19" spans="1:12" ht="27" customHeight="1" x14ac:dyDescent="0.25">
      <c r="A19" s="175"/>
      <c r="B19" s="7" t="s">
        <v>35</v>
      </c>
      <c r="C19" s="106"/>
      <c r="D19" s="10" t="s">
        <v>36</v>
      </c>
      <c r="E19" s="105"/>
      <c r="F19" s="11" t="s">
        <v>37</v>
      </c>
      <c r="G19" s="105"/>
      <c r="H19" s="75">
        <f t="shared" si="0"/>
        <v>0</v>
      </c>
      <c r="I19" s="37" t="str">
        <f t="shared" si="1"/>
        <v>-</v>
      </c>
      <c r="J19" s="76" t="str">
        <f t="shared" si="2"/>
        <v>-</v>
      </c>
      <c r="K19" s="40" t="str">
        <f>IF(H19=0,"No cumple","-")</f>
        <v>No cumple</v>
      </c>
      <c r="L19" s="77"/>
    </row>
    <row r="20" spans="1:12" ht="24" x14ac:dyDescent="0.25">
      <c r="A20" s="175"/>
      <c r="B20" s="12" t="s">
        <v>38</v>
      </c>
      <c r="C20" s="107"/>
      <c r="D20" s="13" t="s">
        <v>39</v>
      </c>
      <c r="E20" s="107"/>
      <c r="F20" s="13" t="s">
        <v>40</v>
      </c>
      <c r="G20" s="107"/>
      <c r="H20" s="78">
        <f t="shared" si="0"/>
        <v>0</v>
      </c>
      <c r="I20" s="41" t="str">
        <f t="shared" si="1"/>
        <v>-</v>
      </c>
      <c r="J20" s="42" t="str">
        <f t="shared" si="2"/>
        <v>-</v>
      </c>
      <c r="K20" s="41" t="str">
        <f t="shared" ref="K20:K24" si="3">IF(H20=0,"No cumple","-")</f>
        <v>No cumple</v>
      </c>
      <c r="L20" s="79"/>
    </row>
    <row r="21" spans="1:12" ht="24.75" customHeight="1" x14ac:dyDescent="0.25">
      <c r="A21" s="175"/>
      <c r="B21" s="11" t="s">
        <v>41</v>
      </c>
      <c r="C21" s="108"/>
      <c r="D21" s="11" t="s">
        <v>42</v>
      </c>
      <c r="E21" s="108"/>
      <c r="F21" s="11" t="s">
        <v>43</v>
      </c>
      <c r="G21" s="108"/>
      <c r="H21" s="80">
        <f>((C21+E21+G21)/3)*100</f>
        <v>0</v>
      </c>
      <c r="I21" s="70" t="str">
        <f t="shared" si="1"/>
        <v>-</v>
      </c>
      <c r="J21" s="8" t="str">
        <f t="shared" si="2"/>
        <v>-</v>
      </c>
      <c r="K21" s="81" t="str">
        <f t="shared" si="3"/>
        <v>No cumple</v>
      </c>
      <c r="L21" s="71"/>
    </row>
    <row r="22" spans="1:12" ht="24.75" customHeight="1" x14ac:dyDescent="0.25">
      <c r="A22" s="175"/>
      <c r="B22" s="14" t="s">
        <v>44</v>
      </c>
      <c r="C22" s="109"/>
      <c r="D22" s="15" t="s">
        <v>45</v>
      </c>
      <c r="E22" s="109"/>
      <c r="F22" s="15" t="s">
        <v>46</v>
      </c>
      <c r="G22" s="107"/>
      <c r="H22" s="16">
        <f t="shared" si="0"/>
        <v>0</v>
      </c>
      <c r="I22" s="40" t="str">
        <f t="shared" si="1"/>
        <v>-</v>
      </c>
      <c r="J22" s="52" t="str">
        <f t="shared" si="2"/>
        <v>-</v>
      </c>
      <c r="K22" s="37" t="str">
        <f t="shared" si="3"/>
        <v>No cumple</v>
      </c>
      <c r="L22" s="17"/>
    </row>
    <row r="23" spans="1:12" ht="35.25" customHeight="1" x14ac:dyDescent="0.25">
      <c r="A23" s="175"/>
      <c r="B23" s="11" t="s">
        <v>47</v>
      </c>
      <c r="C23" s="108"/>
      <c r="D23" s="11" t="s">
        <v>48</v>
      </c>
      <c r="E23" s="108"/>
      <c r="F23" s="11" t="s">
        <v>49</v>
      </c>
      <c r="G23" s="108"/>
      <c r="H23" s="80">
        <f>((C23+E23+G23)/3)*100</f>
        <v>0</v>
      </c>
      <c r="I23" s="70" t="str">
        <f t="shared" si="1"/>
        <v>-</v>
      </c>
      <c r="J23" s="76" t="str">
        <f t="shared" si="2"/>
        <v>-</v>
      </c>
      <c r="K23" s="41" t="str">
        <f t="shared" si="3"/>
        <v>No cumple</v>
      </c>
      <c r="L23" s="71"/>
    </row>
    <row r="24" spans="1:12" ht="34.5" customHeight="1" x14ac:dyDescent="0.25">
      <c r="A24" s="175"/>
      <c r="B24" s="14" t="s">
        <v>50</v>
      </c>
      <c r="C24" s="109"/>
      <c r="D24" s="15" t="s">
        <v>51</v>
      </c>
      <c r="E24" s="109"/>
      <c r="F24" s="15" t="s">
        <v>52</v>
      </c>
      <c r="G24" s="107"/>
      <c r="H24" s="16">
        <f t="shared" ref="H24" si="4">((C24+E24+G24)/3)*100</f>
        <v>0</v>
      </c>
      <c r="I24" s="40" t="str">
        <f t="shared" si="1"/>
        <v>-</v>
      </c>
      <c r="J24" s="42" t="str">
        <f t="shared" si="2"/>
        <v>-</v>
      </c>
      <c r="K24" s="41" t="str">
        <f t="shared" si="3"/>
        <v>No cumple</v>
      </c>
      <c r="L24" s="17"/>
    </row>
    <row r="25" spans="1:12" ht="24.75" customHeight="1" x14ac:dyDescent="0.25">
      <c r="A25" s="175"/>
      <c r="B25" s="11" t="s">
        <v>53</v>
      </c>
      <c r="C25" s="108"/>
      <c r="D25" s="11" t="s">
        <v>54</v>
      </c>
      <c r="E25" s="108"/>
      <c r="F25" s="11" t="s">
        <v>55</v>
      </c>
      <c r="G25" s="108"/>
      <c r="H25" s="80">
        <f>((C25+E25+G25)/3)*100</f>
        <v>0</v>
      </c>
      <c r="I25" s="70" t="str">
        <f t="shared" ref="I25:I26" si="5">IF(H25&gt;67,"Cumple","-")</f>
        <v>-</v>
      </c>
      <c r="J25" s="76" t="str">
        <f t="shared" ref="J25:J26" si="6">IF(AND(H25&lt;68,H25&gt;0),"C. Parcial","-")</f>
        <v>-</v>
      </c>
      <c r="K25" s="41" t="str">
        <f t="shared" ref="K25:K26" si="7">IF(H25=0,"No cumple","-")</f>
        <v>No cumple</v>
      </c>
      <c r="L25" s="71"/>
    </row>
    <row r="26" spans="1:12" ht="24.75" customHeight="1" x14ac:dyDescent="0.25">
      <c r="A26" s="175"/>
      <c r="B26" s="18" t="s">
        <v>56</v>
      </c>
      <c r="C26" s="110"/>
      <c r="D26" s="18" t="s">
        <v>57</v>
      </c>
      <c r="E26" s="110"/>
      <c r="F26" s="18" t="s">
        <v>58</v>
      </c>
      <c r="G26" s="126"/>
      <c r="H26" s="19">
        <f t="shared" ref="H26" si="8">((C26+E26+G26)/3)*100</f>
        <v>0</v>
      </c>
      <c r="I26" s="82" t="str">
        <f t="shared" si="5"/>
        <v>-</v>
      </c>
      <c r="J26" s="83" t="str">
        <f t="shared" si="6"/>
        <v>-</v>
      </c>
      <c r="K26" s="84" t="str">
        <f t="shared" si="7"/>
        <v>No cumple</v>
      </c>
      <c r="L26" s="20"/>
    </row>
    <row r="27" spans="1:12" ht="51.75" customHeight="1" x14ac:dyDescent="0.25">
      <c r="A27" s="175"/>
      <c r="B27" s="21" t="s">
        <v>59</v>
      </c>
      <c r="C27" s="111"/>
      <c r="D27" s="22" t="s">
        <v>60</v>
      </c>
      <c r="E27" s="111"/>
      <c r="F27" s="22" t="s">
        <v>61</v>
      </c>
      <c r="G27" s="127"/>
      <c r="H27" s="23">
        <f>((C27+E27+G27)/3)*100</f>
        <v>0</v>
      </c>
      <c r="I27" s="85" t="str">
        <f t="shared" si="1"/>
        <v>-</v>
      </c>
      <c r="J27" s="86" t="str">
        <f t="shared" si="2"/>
        <v>-</v>
      </c>
      <c r="K27" s="85" t="str">
        <f t="shared" ref="K27:K34" si="9">IF(H27=0,"No cumple","-")</f>
        <v>No cumple</v>
      </c>
      <c r="L27" s="24"/>
    </row>
    <row r="28" spans="1:12" ht="40.5" customHeight="1" x14ac:dyDescent="0.25">
      <c r="A28" s="176"/>
      <c r="B28" s="25" t="s">
        <v>62</v>
      </c>
      <c r="C28" s="112"/>
      <c r="D28" s="26" t="s">
        <v>63</v>
      </c>
      <c r="E28" s="112"/>
      <c r="F28" s="26" t="s">
        <v>64</v>
      </c>
      <c r="G28" s="117"/>
      <c r="H28" s="27">
        <f>((C28+E28+G28)/3)*100</f>
        <v>0</v>
      </c>
      <c r="I28" s="37" t="str">
        <f t="shared" si="1"/>
        <v>-</v>
      </c>
      <c r="J28" s="45" t="str">
        <f t="shared" si="2"/>
        <v>-</v>
      </c>
      <c r="K28" s="37" t="str">
        <f t="shared" si="9"/>
        <v>No cumple</v>
      </c>
      <c r="L28" s="24"/>
    </row>
    <row r="29" spans="1:12" ht="64.5" customHeight="1" x14ac:dyDescent="0.25">
      <c r="A29" s="98" t="s">
        <v>65</v>
      </c>
      <c r="B29" s="28" t="s">
        <v>66</v>
      </c>
      <c r="C29" s="113"/>
      <c r="D29" s="29" t="s">
        <v>67</v>
      </c>
      <c r="E29" s="113"/>
      <c r="F29" s="29" t="s">
        <v>68</v>
      </c>
      <c r="G29" s="128"/>
      <c r="H29" s="30">
        <f t="shared" si="0"/>
        <v>0</v>
      </c>
      <c r="I29" s="70" t="str">
        <f t="shared" si="1"/>
        <v>-</v>
      </c>
      <c r="J29" s="9" t="str">
        <f t="shared" si="2"/>
        <v>-</v>
      </c>
      <c r="K29" s="70" t="str">
        <f t="shared" si="9"/>
        <v>No cumple</v>
      </c>
      <c r="L29" s="31"/>
    </row>
    <row r="30" spans="1:12" ht="51.75" customHeight="1" x14ac:dyDescent="0.25">
      <c r="A30" s="174" t="s">
        <v>69</v>
      </c>
      <c r="B30" s="32" t="s">
        <v>70</v>
      </c>
      <c r="C30" s="114">
        <v>0</v>
      </c>
      <c r="D30" s="32" t="s">
        <v>71</v>
      </c>
      <c r="E30" s="114">
        <v>0</v>
      </c>
      <c r="G30" s="114"/>
      <c r="H30" s="33">
        <f>((C30+E30)/2)*100</f>
        <v>0</v>
      </c>
      <c r="I30" s="73" t="str">
        <f>IF(H30&gt;67,"Cumple","-")</f>
        <v>-</v>
      </c>
      <c r="J30" s="87" t="str">
        <f>IF(AND(H30&lt;68,H30&gt;0),"C. Parcial","-")</f>
        <v>-</v>
      </c>
      <c r="K30" s="35" t="str">
        <f>IF(H30=0,"No cumple","-")</f>
        <v>No cumple</v>
      </c>
      <c r="L30" s="34"/>
    </row>
    <row r="31" spans="1:12" ht="62.45" customHeight="1" x14ac:dyDescent="0.25">
      <c r="A31" s="177"/>
      <c r="B31" s="32" t="s">
        <v>72</v>
      </c>
      <c r="C31" s="114">
        <v>0</v>
      </c>
      <c r="D31" s="32" t="s">
        <v>73</v>
      </c>
      <c r="E31" s="114">
        <v>0</v>
      </c>
      <c r="G31" s="114"/>
      <c r="H31" s="33">
        <f>((C31+E31)/2)*100</f>
        <v>0</v>
      </c>
      <c r="I31" s="73" t="str">
        <f>IF(H31&gt;67,"Cumple","-")</f>
        <v>-</v>
      </c>
      <c r="J31" s="52" t="str">
        <f>IF(AND(H31&lt;68,H31&gt;0),"C. Parcial","-")</f>
        <v>-</v>
      </c>
      <c r="K31" s="37" t="str">
        <f>IF(H31=0,"No cumple","-")</f>
        <v>No cumple</v>
      </c>
      <c r="L31" s="34"/>
    </row>
    <row r="32" spans="1:12" ht="33.75" customHeight="1" x14ac:dyDescent="0.25">
      <c r="A32" s="96" t="s">
        <v>74</v>
      </c>
      <c r="B32" s="36" t="s">
        <v>75</v>
      </c>
      <c r="C32" s="114"/>
      <c r="D32" s="32" t="s">
        <v>76</v>
      </c>
      <c r="E32" s="114"/>
      <c r="F32" s="32" t="s">
        <v>77</v>
      </c>
      <c r="G32" s="114"/>
      <c r="H32" s="33">
        <f t="shared" ref="H32" si="10">((C32+E32+G32)/3)*100</f>
        <v>0</v>
      </c>
      <c r="I32" s="73" t="str">
        <f t="shared" si="1"/>
        <v>-</v>
      </c>
      <c r="J32" s="76" t="str">
        <f t="shared" si="2"/>
        <v>-</v>
      </c>
      <c r="K32" s="40" t="str">
        <f t="shared" si="9"/>
        <v>No cumple</v>
      </c>
      <c r="L32" s="34"/>
    </row>
    <row r="33" spans="1:12" ht="50.45" customHeight="1" x14ac:dyDescent="0.25">
      <c r="A33" s="96" t="s">
        <v>78</v>
      </c>
      <c r="B33" s="36" t="s">
        <v>79</v>
      </c>
      <c r="C33" s="114"/>
      <c r="D33" s="32"/>
      <c r="E33" s="114"/>
      <c r="F33" s="32"/>
      <c r="G33" s="114"/>
      <c r="H33" s="33">
        <f>((C33)/1)*100</f>
        <v>0</v>
      </c>
      <c r="I33" s="73" t="str">
        <f t="shared" ref="I33:I34" si="11">IF(H33&gt;67,"Cumple","-")</f>
        <v>-</v>
      </c>
      <c r="J33" s="8" t="str">
        <f t="shared" ref="J33:J34" si="12">IF(AND(H33&lt;68,H33&gt;0),"C. Parcial","-")</f>
        <v>-</v>
      </c>
      <c r="K33" s="81" t="str">
        <f t="shared" si="9"/>
        <v>No cumple</v>
      </c>
      <c r="L33" s="34"/>
    </row>
    <row r="34" spans="1:12" ht="84.75" customHeight="1" x14ac:dyDescent="0.25">
      <c r="A34" s="98" t="s">
        <v>80</v>
      </c>
      <c r="B34" s="36" t="s">
        <v>81</v>
      </c>
      <c r="C34" s="114">
        <v>0</v>
      </c>
      <c r="D34" s="32"/>
      <c r="E34" s="123"/>
      <c r="F34" s="32"/>
      <c r="G34" s="114"/>
      <c r="H34" s="33">
        <f>((C34)/1)*100</f>
        <v>0</v>
      </c>
      <c r="I34" s="73" t="str">
        <f t="shared" si="11"/>
        <v>-</v>
      </c>
      <c r="J34" s="8" t="str">
        <f t="shared" si="12"/>
        <v>-</v>
      </c>
      <c r="K34" s="81" t="str">
        <f t="shared" si="9"/>
        <v>No cumple</v>
      </c>
      <c r="L34" s="34"/>
    </row>
    <row r="35" spans="1:12" ht="60.75" customHeight="1" x14ac:dyDescent="0.25">
      <c r="A35" s="99" t="s">
        <v>82</v>
      </c>
      <c r="B35" s="8" t="s">
        <v>83</v>
      </c>
      <c r="C35" s="115"/>
      <c r="D35" s="38" t="s">
        <v>84</v>
      </c>
      <c r="E35" s="115"/>
      <c r="F35" s="38" t="s">
        <v>85</v>
      </c>
      <c r="G35" s="115"/>
      <c r="H35" s="33">
        <f>((C35+E35+G35)/3)*100</f>
        <v>0</v>
      </c>
      <c r="I35" s="73" t="str">
        <f t="shared" ref="I35" si="13">IF(H35&gt;67,"Cumple","-")</f>
        <v>-</v>
      </c>
      <c r="J35" s="8" t="str">
        <f t="shared" ref="J35" si="14">IF(AND(H35&lt;68,H35&gt;0),"C. Parcial","-")</f>
        <v>-</v>
      </c>
      <c r="K35" s="70" t="str">
        <f t="shared" ref="K35" si="15">IF(H35=0,"No cumple","-")</f>
        <v>No cumple</v>
      </c>
      <c r="L35" s="39"/>
    </row>
    <row r="36" spans="1:12" ht="60.75" customHeight="1" x14ac:dyDescent="0.25">
      <c r="A36" s="100" t="s">
        <v>86</v>
      </c>
      <c r="B36" s="42" t="s">
        <v>87</v>
      </c>
      <c r="C36" s="107"/>
      <c r="D36" s="13" t="s">
        <v>88</v>
      </c>
      <c r="E36" s="107"/>
      <c r="F36" s="13" t="s">
        <v>89</v>
      </c>
      <c r="G36" s="107"/>
      <c r="H36" s="16">
        <f>((C36+E36+G36)/3)*100</f>
        <v>0</v>
      </c>
      <c r="I36" s="40" t="str">
        <f t="shared" si="1"/>
        <v>-</v>
      </c>
      <c r="J36" s="42" t="str">
        <f t="shared" si="2"/>
        <v>-</v>
      </c>
      <c r="K36" s="40" t="str">
        <f t="shared" ref="K36:K53" si="16">IF(H36=0,"No cumple","-")</f>
        <v>No cumple</v>
      </c>
      <c r="L36" s="39"/>
    </row>
    <row r="37" spans="1:12" ht="57" customHeight="1" x14ac:dyDescent="0.25">
      <c r="A37" s="97" t="s">
        <v>90</v>
      </c>
      <c r="B37" s="42" t="s">
        <v>91</v>
      </c>
      <c r="C37" s="116"/>
      <c r="D37" s="42" t="s">
        <v>92</v>
      </c>
      <c r="E37" s="116"/>
      <c r="F37" s="42" t="s">
        <v>93</v>
      </c>
      <c r="G37" s="116"/>
      <c r="H37" s="43">
        <f>((C37+E37+G37)/3)*100</f>
        <v>0</v>
      </c>
      <c r="I37" s="41" t="str">
        <f t="shared" ref="I37:I41" si="17">IF(H37&gt;67,"Cumple","-")</f>
        <v>-</v>
      </c>
      <c r="J37" s="42" t="str">
        <f t="shared" ref="J37:J41" si="18">IF(AND(H37&lt;68,H37&gt;0),"C. Parcial","-")</f>
        <v>-</v>
      </c>
      <c r="K37" s="41" t="str">
        <f t="shared" ref="K37:K41" si="19">IF(H37=0,"No cumple","-")</f>
        <v>No cumple</v>
      </c>
      <c r="L37" s="44"/>
    </row>
    <row r="38" spans="1:12" ht="113.1" customHeight="1" x14ac:dyDescent="0.25">
      <c r="A38" s="97" t="s">
        <v>94</v>
      </c>
      <c r="B38" s="42" t="s">
        <v>95</v>
      </c>
      <c r="C38" s="116"/>
      <c r="D38" s="42"/>
      <c r="E38" s="116"/>
      <c r="F38" s="42"/>
      <c r="G38" s="116"/>
      <c r="H38" s="43">
        <f>((C38+E38+G38)/1)*100</f>
        <v>0</v>
      </c>
      <c r="I38" s="41" t="str">
        <f t="shared" si="17"/>
        <v>-</v>
      </c>
      <c r="J38" s="42" t="str">
        <f t="shared" si="18"/>
        <v>-</v>
      </c>
      <c r="K38" s="41" t="str">
        <f t="shared" si="19"/>
        <v>No cumple</v>
      </c>
      <c r="L38" s="24"/>
    </row>
    <row r="39" spans="1:12" ht="108.95" customHeight="1" x14ac:dyDescent="0.25">
      <c r="A39" s="97" t="s">
        <v>96</v>
      </c>
      <c r="B39" s="42" t="s">
        <v>97</v>
      </c>
      <c r="C39" s="116"/>
      <c r="D39" s="42"/>
      <c r="E39" s="116"/>
      <c r="F39" s="42"/>
      <c r="G39" s="116"/>
      <c r="H39" s="43">
        <f>((C39+E39+G39)/1)*100</f>
        <v>0</v>
      </c>
      <c r="I39" s="41" t="str">
        <f t="shared" si="17"/>
        <v>-</v>
      </c>
      <c r="J39" s="42" t="str">
        <f t="shared" si="18"/>
        <v>-</v>
      </c>
      <c r="K39" s="41" t="str">
        <f t="shared" si="19"/>
        <v>No cumple</v>
      </c>
      <c r="L39" s="24"/>
    </row>
    <row r="40" spans="1:12" ht="65.25" customHeight="1" x14ac:dyDescent="0.25">
      <c r="A40" s="97" t="s">
        <v>98</v>
      </c>
      <c r="B40" s="8" t="s">
        <v>99</v>
      </c>
      <c r="C40" s="116"/>
      <c r="D40" s="42"/>
      <c r="E40" s="116"/>
      <c r="F40" s="42"/>
      <c r="G40" s="116"/>
      <c r="H40" s="43">
        <f>((C40+E40+G40)/1)*100</f>
        <v>0</v>
      </c>
      <c r="I40" s="41" t="str">
        <f t="shared" si="17"/>
        <v>-</v>
      </c>
      <c r="J40" s="42" t="str">
        <f t="shared" si="18"/>
        <v>-</v>
      </c>
      <c r="K40" s="41" t="str">
        <f t="shared" si="19"/>
        <v>No cumple</v>
      </c>
      <c r="L40" s="24"/>
    </row>
    <row r="41" spans="1:12" ht="65.25" customHeight="1" x14ac:dyDescent="0.25">
      <c r="A41" s="97" t="s">
        <v>100</v>
      </c>
      <c r="B41" s="42" t="s">
        <v>101</v>
      </c>
      <c r="C41" s="116"/>
      <c r="D41" s="42"/>
      <c r="E41" s="116"/>
      <c r="F41" s="42"/>
      <c r="G41" s="116"/>
      <c r="H41" s="43">
        <f>((C41+E41+G41)/1)*100</f>
        <v>0</v>
      </c>
      <c r="I41" s="41" t="str">
        <f t="shared" si="17"/>
        <v>-</v>
      </c>
      <c r="J41" s="42" t="str">
        <f t="shared" si="18"/>
        <v>-</v>
      </c>
      <c r="K41" s="41" t="str">
        <f t="shared" si="19"/>
        <v>No cumple</v>
      </c>
      <c r="L41" s="24"/>
    </row>
    <row r="42" spans="1:12" ht="65.25" customHeight="1" x14ac:dyDescent="0.25">
      <c r="A42" s="98" t="s">
        <v>102</v>
      </c>
      <c r="B42" s="45" t="s">
        <v>103</v>
      </c>
      <c r="C42" s="117"/>
      <c r="D42" s="45"/>
      <c r="E42" s="117"/>
      <c r="F42" s="45"/>
      <c r="G42" s="117"/>
      <c r="H42" s="27">
        <f>((C42+E42+G42)/1)*100</f>
        <v>0</v>
      </c>
      <c r="I42" s="37" t="str">
        <f t="shared" si="1"/>
        <v>-</v>
      </c>
      <c r="J42" s="45" t="str">
        <f t="shared" si="2"/>
        <v>-</v>
      </c>
      <c r="K42" s="37" t="str">
        <f t="shared" si="16"/>
        <v>No cumple</v>
      </c>
      <c r="L42" s="24"/>
    </row>
    <row r="43" spans="1:12" ht="68.25" customHeight="1" x14ac:dyDescent="0.25">
      <c r="A43" s="97" t="s">
        <v>104</v>
      </c>
      <c r="B43" s="42" t="s">
        <v>105</v>
      </c>
      <c r="C43" s="118"/>
      <c r="D43" s="42" t="s">
        <v>106</v>
      </c>
      <c r="E43" s="118"/>
      <c r="F43" s="42" t="s">
        <v>107</v>
      </c>
      <c r="G43" s="116"/>
      <c r="H43" s="43">
        <f>((C43+E43+G43)/3)*100</f>
        <v>0</v>
      </c>
      <c r="I43" s="41" t="str">
        <f>IF(H43&gt;67,"Cumple","-")</f>
        <v>-</v>
      </c>
      <c r="J43" s="42" t="str">
        <f>IF(AND(H43&lt;68,H43&gt;0),"C. Parcial","-")</f>
        <v>-</v>
      </c>
      <c r="K43" s="41" t="str">
        <f>IF(H43=0,"No cumple","-")</f>
        <v>No cumple</v>
      </c>
      <c r="L43" s="44"/>
    </row>
    <row r="44" spans="1:12" ht="68.25" customHeight="1" x14ac:dyDescent="0.25">
      <c r="A44" s="98" t="s">
        <v>108</v>
      </c>
      <c r="B44" s="46" t="s">
        <v>109</v>
      </c>
      <c r="C44" s="119"/>
      <c r="D44" s="11" t="s">
        <v>110</v>
      </c>
      <c r="E44" s="124"/>
      <c r="F44" s="11"/>
      <c r="G44" s="108"/>
      <c r="H44" s="30">
        <f>((C44+E44+G44)/2)*100</f>
        <v>0</v>
      </c>
      <c r="I44" s="70" t="str">
        <f t="shared" si="1"/>
        <v>-</v>
      </c>
      <c r="J44" s="8" t="str">
        <f t="shared" si="2"/>
        <v>-</v>
      </c>
      <c r="K44" s="81" t="str">
        <f t="shared" si="16"/>
        <v>No cumple</v>
      </c>
      <c r="L44" s="24"/>
    </row>
    <row r="45" spans="1:12" ht="51.75" customHeight="1" x14ac:dyDescent="0.25">
      <c r="A45" s="98" t="s">
        <v>111</v>
      </c>
      <c r="B45" s="46" t="s">
        <v>112</v>
      </c>
      <c r="C45" s="120"/>
      <c r="D45" s="38" t="s">
        <v>113</v>
      </c>
      <c r="E45" s="115"/>
      <c r="F45" s="38" t="s">
        <v>114</v>
      </c>
      <c r="G45" s="115"/>
      <c r="H45" s="33">
        <f>((C45+E45+G45)/3)*100</f>
        <v>0</v>
      </c>
      <c r="I45" s="73" t="str">
        <f t="shared" ref="I45" si="20">IF(H45&gt;67,"Cumple","-")</f>
        <v>-</v>
      </c>
      <c r="J45" s="87" t="str">
        <f t="shared" ref="J45" si="21">IF(AND(H45&lt;68,H45&gt;0),"C. Parcial","-")</f>
        <v>-</v>
      </c>
      <c r="K45" s="35" t="str">
        <f t="shared" ref="K45" si="22">IF(H45=0,"No cumple","-")</f>
        <v>No cumple</v>
      </c>
      <c r="L45" s="47"/>
    </row>
    <row r="46" spans="1:12" ht="51.75" customHeight="1" x14ac:dyDescent="0.25">
      <c r="A46" s="98" t="s">
        <v>115</v>
      </c>
      <c r="B46" s="46" t="s">
        <v>116</v>
      </c>
      <c r="C46" s="104"/>
      <c r="D46" s="6" t="s">
        <v>117</v>
      </c>
      <c r="E46" s="115"/>
      <c r="F46" s="38" t="s">
        <v>118</v>
      </c>
      <c r="G46" s="115"/>
      <c r="H46" s="33">
        <f>((C46+E46+G46)/3)*100</f>
        <v>0</v>
      </c>
      <c r="I46" s="73" t="str">
        <f t="shared" si="1"/>
        <v>-</v>
      </c>
      <c r="J46" s="87" t="str">
        <f t="shared" si="2"/>
        <v>-</v>
      </c>
      <c r="K46" s="35" t="str">
        <f t="shared" si="16"/>
        <v>No cumple</v>
      </c>
      <c r="L46" s="48"/>
    </row>
    <row r="47" spans="1:12" ht="60.75" customHeight="1" x14ac:dyDescent="0.25">
      <c r="A47" s="101" t="s">
        <v>119</v>
      </c>
      <c r="B47" s="45" t="s">
        <v>120</v>
      </c>
      <c r="C47" s="117"/>
      <c r="D47" s="8" t="s">
        <v>121</v>
      </c>
      <c r="E47" s="105"/>
      <c r="G47" s="105"/>
      <c r="H47" s="49">
        <f>((C47+E47+G47)/2)*100</f>
        <v>0</v>
      </c>
      <c r="I47" s="73" t="str">
        <f t="shared" ref="I47" si="23">IF(H47&gt;67,"Cumple","-")</f>
        <v>-</v>
      </c>
      <c r="J47" s="52" t="str">
        <f t="shared" ref="J47" si="24">IF(AND(H47&lt;68,H47&gt;0),"C. Parcial","-")</f>
        <v>-</v>
      </c>
      <c r="K47" s="37" t="str">
        <f t="shared" ref="K47" si="25">IF(H47=0,"No cumple","-")</f>
        <v>No cumple</v>
      </c>
      <c r="L47" s="9"/>
    </row>
    <row r="48" spans="1:12" ht="60.75" customHeight="1" x14ac:dyDescent="0.25">
      <c r="A48" s="101" t="s">
        <v>122</v>
      </c>
      <c r="B48" s="45" t="s">
        <v>123</v>
      </c>
      <c r="C48" s="117"/>
      <c r="D48" s="8" t="s">
        <v>124</v>
      </c>
      <c r="E48" s="105"/>
      <c r="G48" s="105"/>
      <c r="H48" s="49">
        <f>((C48+E48+G48)/2)*100</f>
        <v>0</v>
      </c>
      <c r="I48" s="73" t="str">
        <f t="shared" si="1"/>
        <v>-</v>
      </c>
      <c r="J48" s="52" t="str">
        <f t="shared" si="2"/>
        <v>-</v>
      </c>
      <c r="K48" s="37" t="str">
        <f t="shared" si="16"/>
        <v>No cumple</v>
      </c>
      <c r="L48" s="9"/>
    </row>
    <row r="49" spans="1:12" ht="94.5" customHeight="1" x14ac:dyDescent="0.25">
      <c r="A49" s="98" t="s">
        <v>125</v>
      </c>
      <c r="B49" s="50" t="s">
        <v>126</v>
      </c>
      <c r="C49" s="117"/>
      <c r="D49" s="50" t="s">
        <v>127</v>
      </c>
      <c r="E49" s="125"/>
      <c r="F49" s="45" t="s">
        <v>128</v>
      </c>
      <c r="G49" s="117"/>
      <c r="H49" s="27">
        <f>((C49+E49+G49)/3)*100</f>
        <v>0</v>
      </c>
      <c r="I49" s="37" t="str">
        <f>IF(H49&gt;67,"Cumple","-")</f>
        <v>-</v>
      </c>
      <c r="J49" s="45" t="str">
        <f>IF(AND(H49&lt;68,H49&gt;0),"C. Parcial","-")</f>
        <v>-</v>
      </c>
      <c r="K49" s="37" t="str">
        <f>IF(H49=0,"No cumple","-")</f>
        <v>No cumple</v>
      </c>
      <c r="L49" s="9"/>
    </row>
    <row r="50" spans="1:12" ht="94.5" customHeight="1" x14ac:dyDescent="0.25">
      <c r="A50" s="98" t="s">
        <v>129</v>
      </c>
      <c r="B50" s="50" t="s">
        <v>130</v>
      </c>
      <c r="C50" s="117"/>
      <c r="D50" s="50" t="s">
        <v>131</v>
      </c>
      <c r="E50" s="125"/>
      <c r="F50" s="50" t="s">
        <v>132</v>
      </c>
      <c r="G50" s="117"/>
      <c r="H50" s="27">
        <f>((C50+E50+G50)/3)*100</f>
        <v>0</v>
      </c>
      <c r="I50" s="37" t="str">
        <f t="shared" ref="I50:I51" si="26">IF(H50&gt;67,"Cumple","-")</f>
        <v>-</v>
      </c>
      <c r="J50" s="45" t="str">
        <f t="shared" ref="J50:J51" si="27">IF(AND(H50&lt;68,H50&gt;0),"C. Parcial","-")</f>
        <v>-</v>
      </c>
      <c r="K50" s="37" t="str">
        <f t="shared" ref="K50:K51" si="28">IF(H50=0,"No cumple","-")</f>
        <v>No cumple</v>
      </c>
      <c r="L50" s="46"/>
    </row>
    <row r="51" spans="1:12" ht="94.5" customHeight="1" x14ac:dyDescent="0.25">
      <c r="A51" s="97" t="s">
        <v>133</v>
      </c>
      <c r="B51" s="42" t="s">
        <v>134</v>
      </c>
      <c r="C51" s="116"/>
      <c r="D51" s="50"/>
      <c r="E51" s="125"/>
      <c r="F51" s="50"/>
      <c r="G51" s="117"/>
      <c r="H51" s="27">
        <f>((C51)/1)*100</f>
        <v>0</v>
      </c>
      <c r="I51" s="37" t="str">
        <f t="shared" si="26"/>
        <v>-</v>
      </c>
      <c r="J51" s="45" t="str">
        <f t="shared" si="27"/>
        <v>-</v>
      </c>
      <c r="K51" s="37" t="str">
        <f t="shared" si="28"/>
        <v>No cumple</v>
      </c>
      <c r="L51" s="51"/>
    </row>
    <row r="52" spans="1:12" ht="70.5" customHeight="1" x14ac:dyDescent="0.25">
      <c r="A52" s="97" t="s">
        <v>135</v>
      </c>
      <c r="B52" s="52" t="s">
        <v>136</v>
      </c>
      <c r="C52" s="116"/>
      <c r="E52" s="117"/>
      <c r="F52" s="9"/>
      <c r="G52" s="117"/>
      <c r="H52" s="53">
        <f>((C52)/1)*100</f>
        <v>0</v>
      </c>
      <c r="I52" s="40" t="str">
        <f t="shared" ref="I52" si="29">IF(H52&gt;67,"Cumple","-")</f>
        <v>-</v>
      </c>
      <c r="J52" s="42" t="str">
        <f t="shared" ref="J52" si="30">IF(AND(H52&lt;68,H52&gt;0),"C. Parcial","-")</f>
        <v>-</v>
      </c>
      <c r="K52" s="41" t="str">
        <f t="shared" ref="K52" si="31">IF(H52=0,"No cumple","-")</f>
        <v>No cumple</v>
      </c>
      <c r="L52" s="54"/>
    </row>
    <row r="53" spans="1:12" ht="63" customHeight="1" x14ac:dyDescent="0.25">
      <c r="A53" s="102" t="s">
        <v>137</v>
      </c>
      <c r="B53" s="1" t="s">
        <v>138</v>
      </c>
      <c r="C53" s="121"/>
      <c r="D53" s="1" t="s">
        <v>139</v>
      </c>
      <c r="E53" s="121"/>
      <c r="F53" s="1" t="s">
        <v>140</v>
      </c>
      <c r="G53" s="121"/>
      <c r="H53" s="55">
        <f>((C53+E53+G53)/3)*100</f>
        <v>0</v>
      </c>
      <c r="I53" s="84" t="str">
        <f t="shared" si="1"/>
        <v>-</v>
      </c>
      <c r="J53" s="83" t="str">
        <f t="shared" si="2"/>
        <v>-</v>
      </c>
      <c r="K53" s="84" t="str">
        <f t="shared" si="16"/>
        <v>No cumple</v>
      </c>
      <c r="L53" s="56"/>
    </row>
    <row r="54" spans="1:12" ht="12.75" thickBot="1" x14ac:dyDescent="0.3">
      <c r="A54" s="172" t="s">
        <v>141</v>
      </c>
      <c r="B54" s="173"/>
      <c r="C54" s="173"/>
      <c r="D54" s="173"/>
      <c r="E54" s="173"/>
      <c r="F54" s="173"/>
      <c r="G54" s="173"/>
      <c r="H54" s="173"/>
      <c r="I54" s="88">
        <f>COUNTIF(I16:I53,"Cumple")</f>
        <v>0</v>
      </c>
      <c r="J54" s="89">
        <f>COUNTIF(J16:J53,"C. Parcial")</f>
        <v>0</v>
      </c>
      <c r="K54" s="90">
        <f>COUNTIF(K16:K53,"No cumple")</f>
        <v>38</v>
      </c>
      <c r="L54" s="57"/>
    </row>
    <row r="55" spans="1:12" ht="26.25" customHeight="1" thickTop="1" thickBot="1" x14ac:dyDescent="0.3">
      <c r="A55" s="159" t="s">
        <v>142</v>
      </c>
      <c r="B55" s="160"/>
      <c r="C55" s="161"/>
      <c r="D55" s="162" t="str">
        <f>IF(I54&gt;29,"APROBADO","-")</f>
        <v>-</v>
      </c>
      <c r="E55" s="163"/>
      <c r="F55" s="164" t="str">
        <f>IF(AND(I54&gt;21,I54&lt;30),"APROBADO CON OBSERVACIÓN","-")</f>
        <v>-</v>
      </c>
      <c r="G55" s="165"/>
      <c r="H55" s="166"/>
      <c r="I55" s="191" t="str">
        <f>IF(AND(I54&gt;13,I54&lt;22),"REGRESA PARA REVISIÓN","-")</f>
        <v>-</v>
      </c>
      <c r="J55" s="192"/>
      <c r="K55" s="157" t="str">
        <f>IF(AND(I54&lt;14),"NO APROBADO","-")</f>
        <v>NO APROBADO</v>
      </c>
      <c r="L55" s="158"/>
    </row>
    <row r="56" spans="1:12" ht="42.75" customHeight="1" thickTop="1" x14ac:dyDescent="0.25">
      <c r="A56" s="186" t="s">
        <v>143</v>
      </c>
      <c r="B56" s="58" t="s">
        <v>144</v>
      </c>
      <c r="C56" s="58" t="s">
        <v>145</v>
      </c>
      <c r="D56" s="189" t="s">
        <v>146</v>
      </c>
      <c r="E56" s="189"/>
      <c r="F56" s="189"/>
      <c r="G56" s="190" t="s">
        <v>147</v>
      </c>
      <c r="H56" s="190"/>
      <c r="I56" s="190"/>
      <c r="J56" s="190"/>
      <c r="K56" s="190"/>
      <c r="L56" s="193"/>
    </row>
    <row r="57" spans="1:12" ht="23.25" customHeight="1" x14ac:dyDescent="0.25">
      <c r="A57" s="187"/>
      <c r="B57" s="91" t="s">
        <v>148</v>
      </c>
      <c r="C57" s="92" t="s">
        <v>149</v>
      </c>
      <c r="D57" s="194" t="s">
        <v>150</v>
      </c>
      <c r="E57" s="194"/>
      <c r="F57" s="194"/>
      <c r="G57" s="146"/>
      <c r="H57" s="146"/>
      <c r="I57" s="146"/>
      <c r="J57" s="146" t="s">
        <v>151</v>
      </c>
      <c r="K57" s="146"/>
      <c r="L57" s="195"/>
    </row>
    <row r="58" spans="1:12" ht="25.5" customHeight="1" x14ac:dyDescent="0.25">
      <c r="A58" s="187"/>
      <c r="B58" s="91" t="s">
        <v>148</v>
      </c>
      <c r="C58" s="92" t="s">
        <v>152</v>
      </c>
      <c r="D58" s="196" t="s">
        <v>153</v>
      </c>
      <c r="E58" s="196"/>
      <c r="F58" s="196"/>
      <c r="G58" s="146" t="s">
        <v>154</v>
      </c>
      <c r="H58" s="146"/>
      <c r="I58" s="146"/>
      <c r="J58" s="200"/>
      <c r="K58" s="146"/>
      <c r="L58" s="195"/>
    </row>
    <row r="59" spans="1:12" ht="44.25" customHeight="1" x14ac:dyDescent="0.25">
      <c r="A59" s="187"/>
      <c r="B59" s="91" t="s">
        <v>148</v>
      </c>
      <c r="C59" s="92" t="s">
        <v>155</v>
      </c>
      <c r="D59" s="201" t="s">
        <v>156</v>
      </c>
      <c r="E59" s="201"/>
      <c r="F59" s="201"/>
      <c r="G59" s="146" t="s">
        <v>157</v>
      </c>
      <c r="H59" s="146"/>
      <c r="I59" s="146"/>
      <c r="J59" s="147"/>
      <c r="K59" s="147"/>
      <c r="L59" s="197"/>
    </row>
    <row r="60" spans="1:12" ht="26.25" customHeight="1" x14ac:dyDescent="0.25">
      <c r="A60" s="188"/>
      <c r="B60" s="93" t="s">
        <v>148</v>
      </c>
      <c r="C60" s="94" t="s">
        <v>158</v>
      </c>
      <c r="D60" s="198" t="s">
        <v>159</v>
      </c>
      <c r="E60" s="198"/>
      <c r="F60" s="198"/>
      <c r="G60" s="185"/>
      <c r="H60" s="185"/>
      <c r="I60" s="185"/>
      <c r="J60" s="185" t="s">
        <v>151</v>
      </c>
      <c r="K60" s="185"/>
      <c r="L60" s="199"/>
    </row>
    <row r="61" spans="1:12" ht="12.75" thickTop="1" x14ac:dyDescent="0.25"/>
  </sheetData>
  <mergeCells count="41">
    <mergeCell ref="G59:I60"/>
    <mergeCell ref="A56:A60"/>
    <mergeCell ref="D56:F56"/>
    <mergeCell ref="G56:I57"/>
    <mergeCell ref="I55:J55"/>
    <mergeCell ref="J56:L56"/>
    <mergeCell ref="D57:F57"/>
    <mergeCell ref="J57:L57"/>
    <mergeCell ref="D58:F58"/>
    <mergeCell ref="G58:I58"/>
    <mergeCell ref="J59:L59"/>
    <mergeCell ref="D60:F60"/>
    <mergeCell ref="J60:L60"/>
    <mergeCell ref="J58:L58"/>
    <mergeCell ref="D59:F59"/>
    <mergeCell ref="B10:L10"/>
    <mergeCell ref="K55:L55"/>
    <mergeCell ref="A55:C55"/>
    <mergeCell ref="D55:E55"/>
    <mergeCell ref="F55:H55"/>
    <mergeCell ref="A14:L14"/>
    <mergeCell ref="B15:G15"/>
    <mergeCell ref="A54:H54"/>
    <mergeCell ref="A17:A28"/>
    <mergeCell ref="A30:A31"/>
    <mergeCell ref="B11:L11"/>
    <mergeCell ref="B12:E12"/>
    <mergeCell ref="B13:E13"/>
    <mergeCell ref="G12:L12"/>
    <mergeCell ref="A6:L6"/>
    <mergeCell ref="A7:L7"/>
    <mergeCell ref="A8:L8"/>
    <mergeCell ref="A9:L9"/>
    <mergeCell ref="A1:A4"/>
    <mergeCell ref="K1:L2"/>
    <mergeCell ref="K3:L3"/>
    <mergeCell ref="K4:L4"/>
    <mergeCell ref="B1:J1"/>
    <mergeCell ref="B2:J2"/>
    <mergeCell ref="B3:J3"/>
    <mergeCell ref="B4:J4"/>
  </mergeCells>
  <pageMargins left="0.70866141732283472" right="0.70866141732283472" top="0.63883928571428572" bottom="0.74803149606299213" header="0.31496062992125984" footer="0.31496062992125984"/>
  <pageSetup scale="8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606E99EADED14A9DBC4E3103764CAB" ma:contentTypeVersion="20" ma:contentTypeDescription="Crear nuevo documento." ma:contentTypeScope="" ma:versionID="fbd1db6fe01dcfe1d3c3e588c419501c">
  <xsd:schema xmlns:xsd="http://www.w3.org/2001/XMLSchema" xmlns:xs="http://www.w3.org/2001/XMLSchema" xmlns:p="http://schemas.microsoft.com/office/2006/metadata/properties" xmlns:ns2="410d7625-f106-43dc-91e5-7762700e5906" xmlns:ns3="cab2410f-190c-4dc3-ac09-a16b3f29b5fe" targetNamespace="http://schemas.microsoft.com/office/2006/metadata/properties" ma:root="true" ma:fieldsID="d713d262c1fbf0af83ddfa4aafa915c9" ns2:_="" ns3:_="">
    <xsd:import namespace="410d7625-f106-43dc-91e5-7762700e5906"/>
    <xsd:import namespace="cab2410f-190c-4dc3-ac09-a16b3f29b5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fabian" minOccurs="0"/>
                <xsd:element ref="ns2:HOR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d7625-f106-43dc-91e5-7762700e5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abian" ma:index="18" nillable="true" ma:displayName="fabian " ma:description="verificacion" ma:format="DateOnly" ma:internalName="fabian">
      <xsd:simpleType>
        <xsd:restriction base="dms:DateTime"/>
      </xsd:simpleType>
    </xsd:element>
    <xsd:element name="HORA" ma:index="19" nillable="true" ma:displayName="HORA " ma:description="VERIIFICACIÓN " ma:format="DateOnly" ma:internalName="HORA">
      <xsd:simpleType>
        <xsd:restriction base="dms:DateTim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2410f-190c-4dc3-ac09-a16b3f29b5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3c1009-9554-488b-ade1-5a452479491d}" ma:internalName="TaxCatchAll" ma:showField="CatchAllData" ma:web="cab2410f-190c-4dc3-ac09-a16b3f29b5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bian xmlns="410d7625-f106-43dc-91e5-7762700e5906" xsi:nil="true"/>
    <lcf76f155ced4ddcb4097134ff3c332f xmlns="410d7625-f106-43dc-91e5-7762700e5906">
      <Terms xmlns="http://schemas.microsoft.com/office/infopath/2007/PartnerControls"/>
    </lcf76f155ced4ddcb4097134ff3c332f>
    <HORA xmlns="410d7625-f106-43dc-91e5-7762700e5906" xsi:nil="true"/>
    <TaxCatchAll xmlns="cab2410f-190c-4dc3-ac09-a16b3f29b5fe" xsi:nil="true"/>
  </documentManagement>
</p:properties>
</file>

<file path=customXml/itemProps1.xml><?xml version="1.0" encoding="utf-8"?>
<ds:datastoreItem xmlns:ds="http://schemas.openxmlformats.org/officeDocument/2006/customXml" ds:itemID="{016456F3-5479-4983-B136-35F7F2607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d7625-f106-43dc-91e5-7762700e5906"/>
    <ds:schemaRef ds:uri="cab2410f-190c-4dc3-ac09-a16b3f29b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E9F67F-F94C-4E65-A4E7-3F33D66151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9638C0-D235-4797-9D3F-81329EDA3653}">
  <ds:schemaRefs>
    <ds:schemaRef ds:uri="http://schemas.microsoft.com/office/2006/metadata/properties"/>
    <ds:schemaRef ds:uri="http://schemas.microsoft.com/office/infopath/2007/PartnerControls"/>
    <ds:schemaRef ds:uri="410d7625-f106-43dc-91e5-7762700e5906"/>
    <ds:schemaRef ds:uri="cab2410f-190c-4dc3-ac09-a16b3f29b5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FINAL</vt:lpstr>
      <vt:lpstr>'FORMATO FINAL'!Títulos_a_imprimir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ZAMBRANO ZAMBRANO LUIGI ANTONIO</cp:lastModifiedBy>
  <cp:revision/>
  <dcterms:created xsi:type="dcterms:W3CDTF">2015-01-22T20:45:29Z</dcterms:created>
  <dcterms:modified xsi:type="dcterms:W3CDTF">2024-08-12T19:31:38Z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0x01010016606E99EADED14A9DBC4E3103764CAB</vt:lpwstr>
  </property>
  <property fmtid="{D5CDD505-2E9C-101B-9397-08002B2CF9AE}" pid="3" name="MediaServiceImageTags">
    <vt:lpwstr/>
  </property>
</Properties>
</file>